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5\Raport za I kwartał 2015\dane finansowe\dane finansowe na stronę internetową\"/>
    </mc:Choice>
  </mc:AlternateContent>
  <bookViews>
    <workbookView xWindow="0" yWindow="0" windowWidth="19200" windowHeight="11445" tabRatio="926"/>
  </bookViews>
  <sheets>
    <sheet name="RZiS GK" sheetId="2" r:id="rId1"/>
    <sheet name="Sk. spr.z cał.doch.GK" sheetId="4" r:id="rId2"/>
    <sheet name="Bilans GK" sheetId="3" r:id="rId3"/>
    <sheet name="Zest.zmian w kap.wł. GK" sheetId="5" r:id="rId4"/>
    <sheet name="Rach.przep.pienięż GK" sheetId="6" r:id="rId5"/>
    <sheet name="Wybrane dane finansowe GK" sheetId="7" r:id="rId6"/>
    <sheet name="Wskaźniki finansowe GK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H6" i="6" l="1"/>
  <c r="F6" i="6" l="1"/>
  <c r="I5" i="6" l="1"/>
  <c r="G5" i="6"/>
  <c r="I32" i="6"/>
  <c r="G32" i="6"/>
  <c r="I31" i="6"/>
  <c r="G31" i="6"/>
  <c r="I30" i="6"/>
  <c r="G30" i="6"/>
  <c r="I28" i="6"/>
  <c r="G28" i="6"/>
  <c r="I27" i="6"/>
  <c r="G27" i="6"/>
  <c r="I26" i="6"/>
  <c r="G26" i="6"/>
  <c r="I25" i="6"/>
  <c r="G25" i="6"/>
  <c r="H24" i="6"/>
  <c r="F24" i="6"/>
  <c r="I23" i="6"/>
  <c r="G23" i="6"/>
  <c r="I22" i="6"/>
  <c r="G22" i="6"/>
  <c r="I21" i="6"/>
  <c r="G21" i="6"/>
  <c r="I20" i="6"/>
  <c r="G20" i="6"/>
  <c r="H19" i="6"/>
  <c r="F19" i="6"/>
  <c r="I18" i="6"/>
  <c r="G18" i="6"/>
  <c r="I16" i="6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F17" i="6"/>
  <c r="H29" i="6" l="1"/>
  <c r="H17" i="6"/>
  <c r="F29" i="6"/>
  <c r="I6" i="6" l="1"/>
  <c r="I24" i="6" l="1"/>
  <c r="G24" i="6"/>
  <c r="I19" i="6"/>
  <c r="G29" i="6" l="1"/>
  <c r="G19" i="6"/>
  <c r="G6" i="6"/>
  <c r="I29" i="6"/>
  <c r="I17" i="6"/>
  <c r="G17" i="6" l="1"/>
  <c r="D12" i="8" l="1"/>
  <c r="C12" i="8"/>
  <c r="D11" i="8"/>
  <c r="C11" i="8"/>
  <c r="D7" i="8"/>
  <c r="D6" i="8"/>
  <c r="C6" i="8" l="1"/>
  <c r="D10" i="8" l="1"/>
  <c r="D8" i="8"/>
  <c r="D9" i="8"/>
  <c r="C7" i="8"/>
  <c r="C10" i="8" l="1"/>
  <c r="C9" i="8"/>
  <c r="C8" i="8"/>
</calcChain>
</file>

<file path=xl/sharedStrings.xml><?xml version="1.0" encoding="utf-8"?>
<sst xmlns="http://schemas.openxmlformats.org/spreadsheetml/2006/main" count="238" uniqueCount="182">
  <si>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</si>
  <si>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</si>
  <si>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</si>
  <si>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</si>
  <si>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</si>
  <si>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</si>
  <si>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</si>
  <si>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</si>
  <si>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</si>
  <si>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</si>
  <si>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</si>
  <si>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</si>
  <si>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</si>
  <si>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</si>
  <si>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</si>
  <si>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</si>
  <si>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</si>
  <si>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</si>
  <si>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</si>
  <si>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</si>
  <si>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</si>
  <si>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</si>
  <si>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</si>
  <si>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</si>
  <si>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</si>
  <si>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</si>
  <si>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</si>
  <si>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</si>
  <si>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</si>
  <si>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</si>
  <si>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</si>
  <si>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</si>
  <si>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</si>
  <si>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</si>
  <si>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</si>
  <si>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</si>
  <si>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</si>
  <si>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</si>
  <si>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</si>
  <si>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</si>
  <si>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</si>
  <si>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</si>
  <si>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</si>
  <si>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</si>
  <si>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</si>
  <si>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</si>
  <si>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</si>
  <si>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</si>
  <si>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</si>
  <si>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</si>
  <si>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</si>
  <si>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</si>
  <si>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</si>
  <si>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</si>
  <si>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</si>
  <si>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</si>
  <si>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</si>
  <si>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</si>
  <si>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</si>
  <si>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</si>
  <si>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</si>
  <si>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</si>
  <si>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</si>
  <si>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</si>
  <si>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</si>
  <si>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</si>
  <si>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</si>
  <si>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</si>
  <si>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</si>
  <si>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</si>
  <si>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</si>
  <si>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</si>
  <si>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</si>
  <si>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</si>
  <si>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</si>
  <si>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</si>
  <si>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</si>
  <si>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</si>
  <si>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</si>
  <si>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</si>
  <si>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</si>
  <si>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</si>
  <si>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</si>
  <si>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</si>
  <si>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</si>
  <si>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</si>
  <si>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</si>
  <si>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</si>
  <si>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</si>
  <si>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</si>
  <si>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</si>
  <si>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</si>
  <si>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</si>
  <si>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</si>
  <si>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</si>
  <si>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</si>
  <si>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</si>
  <si>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</si>
  <si>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</si>
  <si>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</si>
  <si>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</si>
  <si>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</si>
  <si>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</si>
  <si>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</si>
  <si>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</si>
  <si>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</si>
  <si>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</si>
  <si>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</si>
  <si>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</si>
  <si>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</si>
  <si>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</si>
  <si>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</si>
  <si>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</si>
  <si>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</si>
  <si>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</si>
  <si>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</si>
  <si>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</si>
  <si>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</si>
  <si>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</si>
  <si>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</si>
  <si>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</si>
  <si>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</si>
  <si>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</si>
  <si>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</si>
  <si>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</si>
  <si>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</si>
  <si>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</si>
  <si>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</si>
  <si>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</si>
  <si>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</si>
  <si>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</si>
  <si>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</si>
  <si>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</si>
  <si>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</si>
  <si>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</si>
  <si>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</si>
  <si>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</si>
  <si>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</si>
  <si>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</si>
  <si>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</si>
  <si>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</si>
  <si>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</si>
  <si>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</si>
  <si>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</si>
  <si>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</si>
  <si>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</si>
  <si>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</si>
  <si>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</si>
  <si>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</si>
  <si>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</si>
  <si>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</si>
  <si>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</si>
  <si>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</si>
  <si>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</si>
  <si>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</si>
  <si>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za okres 01.01.2013 - 30.09.2013</t>
  </si>
  <si>
    <t>sam kwartał 4/2013</t>
  </si>
  <si>
    <t>za okres 01.01.2012 - 30.09.2012</t>
  </si>
  <si>
    <t>sam kwartał 4/2012</t>
  </si>
  <si>
    <t>3. Na aktywa finansowe</t>
  </si>
  <si>
    <t>2014 PLN</t>
  </si>
  <si>
    <t>Kapitał własny na dzień  01.01.2014 r.</t>
  </si>
  <si>
    <t>Kapitał przypadający na udziały niesprawujące kontroli</t>
  </si>
  <si>
    <t>Zyski zatrzymane oraz różnice kursowe z przeliczenia</t>
  </si>
  <si>
    <t>Różnice kursowe z konsolidacji</t>
  </si>
  <si>
    <t>Udziały nie sprawujące kotroli</t>
  </si>
  <si>
    <t>za okres 01.01.2015 - 31.03.2015</t>
  </si>
  <si>
    <t>za okres 01.01.2014 - 31.03.2014</t>
  </si>
  <si>
    <t>stan na 31.03.2015 r.</t>
  </si>
  <si>
    <t>stan na 31.03.2014 r.</t>
  </si>
  <si>
    <t>trzy miesiące zakończone - 31.03.2015 r.</t>
  </si>
  <si>
    <t>trzy miesiące zakończone - 31.03.2014 r.</t>
  </si>
  <si>
    <t>Kapitał własny na dzień  31.03.2014 r.</t>
  </si>
  <si>
    <t>Kapitał własny na dzień  31.03.2015 r.</t>
  </si>
  <si>
    <t>Kapitał własny na dzień  01.01.2015 r.</t>
  </si>
  <si>
    <t>I. Zysk (strata) netto</t>
  </si>
  <si>
    <t>1Q</t>
  </si>
  <si>
    <t>2015 PLN</t>
  </si>
  <si>
    <t>2015 EUR</t>
  </si>
  <si>
    <t>31.03</t>
  </si>
  <si>
    <t>1 Q</t>
  </si>
  <si>
    <t>(31.03.)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</si>
</sst>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thin">
        <color theme="1" tint="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0" tint="-0.499984740745262"/>
      </right>
      <top style="double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49" fontId="3" fillId="3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3" borderId="2" xfId="2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left" vertical="center" wrapText="1"/>
    </xf>
    <xf numFmtId="49" fontId="3" fillId="3" borderId="5" xfId="2" applyNumberFormat="1" applyFont="1" applyFill="1" applyBorder="1" applyAlignment="1">
      <alignment horizontal="left" vertical="center" wrapText="1"/>
    </xf>
    <xf numFmtId="49" fontId="3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/>
    <xf numFmtId="49" fontId="3" fillId="4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2" applyFont="1" applyBorder="1"/>
    <xf numFmtId="0" fontId="4" fillId="3" borderId="5" xfId="2" applyFont="1" applyFill="1" applyBorder="1"/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4" borderId="2" xfId="0" applyNumberFormat="1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4" fillId="0" borderId="5" xfId="2" applyFont="1" applyBorder="1"/>
    <xf numFmtId="10" fontId="7" fillId="5" borderId="21" xfId="0" applyNumberFormat="1" applyFont="1" applyFill="1" applyBorder="1" applyAlignment="1">
      <alignment horizontal="center" vertical="center"/>
    </xf>
    <xf numFmtId="10" fontId="7" fillId="0" borderId="2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" fontId="0" fillId="0" borderId="0" xfId="0" applyNumberFormat="1"/>
    <xf numFmtId="10" fontId="7" fillId="5" borderId="35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/>
    <xf numFmtId="4" fontId="12" fillId="0" borderId="0" xfId="0" applyNumberFormat="1" applyFont="1"/>
    <xf numFmtId="0" fontId="3" fillId="4" borderId="29" xfId="4" applyFont="1" applyFill="1" applyBorder="1" applyAlignment="1">
      <alignment horizontal="left" vertical="center" wrapText="1"/>
    </xf>
    <xf numFmtId="0" fontId="3" fillId="0" borderId="29" xfId="4" applyFont="1" applyFill="1" applyBorder="1" applyAlignment="1">
      <alignment vertical="center" wrapText="1"/>
    </xf>
    <xf numFmtId="0" fontId="4" fillId="0" borderId="29" xfId="4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center" vertical="top"/>
    </xf>
    <xf numFmtId="0" fontId="3" fillId="4" borderId="29" xfId="4" applyFont="1" applyFill="1" applyBorder="1" applyAlignment="1">
      <alignment vertical="center" wrapText="1"/>
    </xf>
    <xf numFmtId="0" fontId="4" fillId="0" borderId="29" xfId="4" applyFont="1" applyFill="1" applyBorder="1" applyAlignment="1">
      <alignment horizontal="left" vertical="center" wrapText="1" indent="8"/>
    </xf>
    <xf numFmtId="0" fontId="4" fillId="0" borderId="32" xfId="4" applyFont="1" applyFill="1" applyBorder="1" applyAlignment="1">
      <alignment horizontal="left" vertical="center" wrapText="1" indent="8"/>
    </xf>
    <xf numFmtId="0" fontId="14" fillId="0" borderId="0" xfId="0" applyFont="1"/>
    <xf numFmtId="4" fontId="4" fillId="0" borderId="3" xfId="2" applyNumberFormat="1" applyFont="1" applyFill="1" applyBorder="1" applyAlignment="1">
      <alignment horizontal="right" vertical="center" wrapText="1"/>
    </xf>
    <xf numFmtId="4" fontId="3" fillId="4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3" fillId="4" borderId="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0" fontId="3" fillId="2" borderId="40" xfId="2" applyFont="1" applyFill="1" applyBorder="1" applyAlignment="1">
      <alignment horizontal="center" vertical="center" wrapText="1"/>
    </xf>
    <xf numFmtId="0" fontId="3" fillId="2" borderId="41" xfId="2" applyFont="1" applyFill="1" applyBorder="1" applyAlignment="1">
      <alignment horizontal="center" vertical="center" wrapText="1"/>
    </xf>
    <xf numFmtId="0" fontId="11" fillId="4" borderId="42" xfId="0" applyFont="1" applyFill="1" applyBorder="1"/>
    <xf numFmtId="0" fontId="0" fillId="8" borderId="43" xfId="0" applyFill="1" applyBorder="1"/>
    <xf numFmtId="4" fontId="4" fillId="0" borderId="44" xfId="3" applyNumberFormat="1" applyFont="1" applyBorder="1" applyAlignment="1">
      <alignment horizontal="center" vertical="center"/>
    </xf>
    <xf numFmtId="4" fontId="0" fillId="8" borderId="45" xfId="0" applyNumberFormat="1" applyFill="1" applyBorder="1"/>
    <xf numFmtId="43" fontId="3" fillId="0" borderId="46" xfId="3" applyFont="1" applyFill="1" applyBorder="1" applyAlignment="1">
      <alignment vertical="center" wrapText="1"/>
    </xf>
    <xf numFmtId="43" fontId="4" fillId="0" borderId="44" xfId="3" applyFont="1" applyFill="1" applyBorder="1" applyAlignment="1">
      <alignment horizontal="right" vertical="center"/>
    </xf>
    <xf numFmtId="43" fontId="4" fillId="0" borderId="44" xfId="3" applyFont="1" applyBorder="1" applyAlignment="1">
      <alignment horizontal="right" vertical="center"/>
    </xf>
    <xf numFmtId="43" fontId="3" fillId="4" borderId="46" xfId="3" applyFont="1" applyFill="1" applyBorder="1" applyAlignment="1">
      <alignment vertical="center" wrapText="1"/>
    </xf>
    <xf numFmtId="43" fontId="4" fillId="4" borderId="44" xfId="3" applyFont="1" applyFill="1" applyBorder="1" applyAlignment="1">
      <alignment vertical="center"/>
    </xf>
    <xf numFmtId="43" fontId="4" fillId="0" borderId="44" xfId="3" applyFont="1" applyBorder="1" applyAlignment="1">
      <alignment vertical="center"/>
    </xf>
    <xf numFmtId="43" fontId="4" fillId="0" borderId="44" xfId="3" applyFont="1" applyBorder="1"/>
    <xf numFmtId="43" fontId="4" fillId="4" borderId="44" xfId="3" applyFont="1" applyFill="1" applyBorder="1"/>
    <xf numFmtId="4" fontId="7" fillId="0" borderId="20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2" fontId="7" fillId="0" borderId="19" xfId="1" applyNumberFormat="1" applyFont="1" applyFill="1" applyBorder="1" applyAlignment="1">
      <alignment horizontal="center" vertical="center"/>
    </xf>
    <xf numFmtId="4" fontId="7" fillId="5" borderId="19" xfId="0" applyNumberFormat="1" applyFont="1" applyFill="1" applyBorder="1" applyAlignment="1">
      <alignment horizontal="center" wrapText="1"/>
    </xf>
    <xf numFmtId="4" fontId="7" fillId="7" borderId="19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right"/>
    </xf>
    <xf numFmtId="4" fontId="3" fillId="4" borderId="48" xfId="0" applyNumberFormat="1" applyFont="1" applyFill="1" applyBorder="1" applyAlignment="1" applyProtection="1">
      <alignment horizontal="left" vertical="center" wrapText="1"/>
    </xf>
    <xf numFmtId="4" fontId="5" fillId="3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5" fillId="3" borderId="6" xfId="2" applyNumberFormat="1" applyFont="1" applyFill="1" applyBorder="1" applyAlignment="1">
      <alignment horizontal="right" vertical="center" wrapText="1"/>
    </xf>
    <xf numFmtId="4" fontId="14" fillId="0" borderId="0" xfId="0" applyNumberFormat="1" applyFont="1"/>
    <xf numFmtId="0" fontId="17" fillId="0" borderId="0" xfId="0" applyFont="1"/>
    <xf numFmtId="4" fontId="4" fillId="0" borderId="5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6" fillId="4" borderId="38" xfId="4" applyFont="1" applyFill="1" applyBorder="1" applyAlignment="1">
      <alignment horizontal="left" vertical="center" wrapText="1"/>
    </xf>
    <xf numFmtId="43" fontId="12" fillId="0" borderId="0" xfId="0" applyNumberFormat="1" applyFont="1" applyAlignment="1">
      <alignment wrapText="1"/>
    </xf>
    <xf numFmtId="43" fontId="18" fillId="0" borderId="0" xfId="0" applyNumberFormat="1" applyFont="1" applyFill="1" applyBorder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4" fontId="7" fillId="9" borderId="20" xfId="0" applyNumberFormat="1" applyFont="1" applyFill="1" applyBorder="1" applyAlignment="1">
      <alignment horizontal="right" vertical="center"/>
    </xf>
    <xf numFmtId="4" fontId="7" fillId="9" borderId="23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4" fontId="19" fillId="0" borderId="20" xfId="0" applyNumberFormat="1" applyFont="1" applyFill="1" applyBorder="1" applyAlignment="1">
      <alignment horizontal="right" vertical="center"/>
    </xf>
    <xf numFmtId="4" fontId="19" fillId="9" borderId="23" xfId="0" applyNumberFormat="1" applyFont="1" applyFill="1" applyBorder="1" applyAlignment="1">
      <alignment horizontal="right" vertical="center"/>
    </xf>
    <xf numFmtId="4" fontId="19" fillId="9" borderId="20" xfId="0" applyNumberFormat="1" applyFont="1" applyFill="1" applyBorder="1" applyAlignment="1">
      <alignment horizontal="right" vertical="center"/>
    </xf>
    <xf numFmtId="4" fontId="20" fillId="3" borderId="8" xfId="2" applyNumberFormat="1" applyFont="1" applyFill="1" applyBorder="1" applyAlignment="1">
      <alignment horizontal="right" vertical="center" wrapText="1"/>
    </xf>
    <xf numFmtId="4" fontId="13" fillId="0" borderId="3" xfId="2" applyNumberFormat="1" applyFont="1" applyFill="1" applyBorder="1" applyAlignment="1">
      <alignment horizontal="right" vertical="center" wrapText="1"/>
    </xf>
    <xf numFmtId="4" fontId="20" fillId="3" borderId="3" xfId="2" applyNumberFormat="1" applyFont="1" applyFill="1" applyBorder="1" applyAlignment="1">
      <alignment horizontal="right" vertical="center" wrapText="1"/>
    </xf>
    <xf numFmtId="4" fontId="20" fillId="7" borderId="3" xfId="2" applyNumberFormat="1" applyFont="1" applyFill="1" applyBorder="1" applyAlignment="1">
      <alignment horizontal="right" vertical="center" wrapText="1"/>
    </xf>
    <xf numFmtId="4" fontId="20" fillId="3" borderId="6" xfId="2" applyNumberFormat="1" applyFont="1" applyFill="1" applyBorder="1" applyAlignment="1" applyProtection="1">
      <alignment horizontal="right" vertical="center" wrapText="1"/>
      <protection locked="0"/>
    </xf>
    <xf numFmtId="4" fontId="3" fillId="3" borderId="51" xfId="2" applyNumberFormat="1" applyFont="1" applyFill="1" applyBorder="1" applyAlignment="1">
      <alignment horizontal="right" vertical="center" wrapText="1"/>
    </xf>
    <xf numFmtId="4" fontId="4" fillId="0" borderId="52" xfId="2" applyNumberFormat="1" applyFont="1" applyFill="1" applyBorder="1" applyAlignment="1">
      <alignment horizontal="right" vertical="center" wrapText="1"/>
    </xf>
    <xf numFmtId="4" fontId="3" fillId="3" borderId="52" xfId="2" applyNumberFormat="1" applyFont="1" applyFill="1" applyBorder="1" applyAlignment="1">
      <alignment horizontal="right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" fontId="20" fillId="4" borderId="3" xfId="2" applyNumberFormat="1" applyFont="1" applyFill="1" applyBorder="1" applyAlignment="1">
      <alignment horizontal="right" vertical="center" wrapText="1"/>
    </xf>
    <xf numFmtId="4" fontId="20" fillId="4" borderId="6" xfId="2" applyNumberFormat="1" applyFont="1" applyFill="1" applyBorder="1" applyAlignment="1">
      <alignment horizontal="right" vertical="center" wrapText="1"/>
    </xf>
    <xf numFmtId="0" fontId="1" fillId="0" borderId="0" xfId="0" applyFont="1"/>
    <xf numFmtId="4" fontId="20" fillId="4" borderId="3" xfId="2" applyNumberFormat="1" applyFont="1" applyFill="1" applyBorder="1" applyAlignment="1">
      <alignment vertical="center" wrapText="1"/>
    </xf>
    <xf numFmtId="4" fontId="13" fillId="0" borderId="3" xfId="2" applyNumberFormat="1" applyFont="1" applyFill="1" applyBorder="1" applyAlignment="1">
      <alignment vertical="center" wrapText="1"/>
    </xf>
    <xf numFmtId="4" fontId="13" fillId="0" borderId="6" xfId="2" applyNumberFormat="1" applyFont="1" applyBorder="1"/>
    <xf numFmtId="4" fontId="13" fillId="0" borderId="7" xfId="2" applyNumberFormat="1" applyFont="1" applyBorder="1"/>
    <xf numFmtId="43" fontId="1" fillId="0" borderId="0" xfId="0" applyNumberFormat="1" applyFont="1"/>
    <xf numFmtId="0" fontId="6" fillId="9" borderId="20" xfId="0" applyFont="1" applyFill="1" applyBorder="1" applyAlignment="1">
      <alignment horizontal="left" vertical="center"/>
    </xf>
    <xf numFmtId="2" fontId="7" fillId="9" borderId="19" xfId="1" applyNumberFormat="1" applyFont="1" applyFill="1" applyBorder="1" applyAlignment="1">
      <alignment horizontal="center" vertical="center"/>
    </xf>
    <xf numFmtId="4" fontId="7" fillId="9" borderId="20" xfId="0" applyNumberFormat="1" applyFont="1" applyFill="1" applyBorder="1" applyAlignment="1">
      <alignment horizontal="right"/>
    </xf>
    <xf numFmtId="4" fontId="7" fillId="9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 vertical="top"/>
    </xf>
    <xf numFmtId="0" fontId="8" fillId="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 vertical="center"/>
    </xf>
    <xf numFmtId="0" fontId="23" fillId="0" borderId="0" xfId="0" applyFont="1" applyAlignment="1">
      <alignment horizontal="left" vertical="center" indent="7"/>
    </xf>
    <xf numFmtId="4" fontId="0" fillId="0" borderId="0" xfId="0" applyNumberFormat="1"/>
    <xf numFmtId="4" fontId="3" fillId="4" borderId="3" xfId="0" applyNumberFormat="1" applyFont="1" applyFill="1" applyBorder="1" applyAlignment="1" applyProtection="1">
      <alignment horizontal="right" vertical="center"/>
    </xf>
    <xf numFmtId="4" fontId="13" fillId="0" borderId="3" xfId="2" applyNumberFormat="1" applyFont="1" applyFill="1" applyBorder="1" applyAlignment="1">
      <alignment vertical="center" wrapText="1"/>
    </xf>
    <xf numFmtId="4" fontId="3" fillId="4" borderId="4" xfId="0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13" fillId="0" borderId="3" xfId="2" applyNumberFormat="1" applyFont="1" applyFill="1" applyBorder="1" applyAlignment="1">
      <alignment horizontal="right" vertical="center" wrapText="1"/>
    </xf>
    <xf numFmtId="2" fontId="20" fillId="0" borderId="38" xfId="3" applyNumberFormat="1" applyFont="1" applyFill="1" applyBorder="1" applyAlignment="1">
      <alignment vertical="center" wrapText="1"/>
    </xf>
    <xf numFmtId="2" fontId="4" fillId="0" borderId="38" xfId="3" applyNumberFormat="1" applyFont="1" applyFill="1" applyBorder="1" applyAlignment="1">
      <alignment vertical="center" wrapText="1"/>
    </xf>
    <xf numFmtId="2" fontId="20" fillId="4" borderId="38" xfId="3" applyNumberFormat="1" applyFont="1" applyFill="1" applyBorder="1" applyAlignment="1">
      <alignment vertical="center" wrapText="1"/>
    </xf>
    <xf numFmtId="2" fontId="13" fillId="0" borderId="38" xfId="3" applyNumberFormat="1" applyFont="1" applyFill="1" applyBorder="1" applyAlignment="1">
      <alignment vertical="center" wrapText="1"/>
    </xf>
    <xf numFmtId="2" fontId="20" fillId="4" borderId="31" xfId="3" applyNumberFormat="1" applyFont="1" applyFill="1" applyBorder="1" applyAlignment="1">
      <alignment vertical="center"/>
    </xf>
    <xf numFmtId="2" fontId="13" fillId="0" borderId="39" xfId="3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0" fillId="0" borderId="0" xfId="0" applyFill="1" applyBorder="1"/>
    <xf numFmtId="4" fontId="0" fillId="0" borderId="0" xfId="0" applyNumberFormat="1" applyFill="1" applyBorder="1"/>
    <xf numFmtId="4" fontId="16" fillId="0" borderId="0" xfId="2" applyNumberFormat="1" applyFont="1" applyFill="1" applyBorder="1" applyAlignment="1">
      <alignment vertical="center" wrapText="1"/>
    </xf>
    <xf numFmtId="4" fontId="0" fillId="0" borderId="45" xfId="0" applyNumberFormat="1" applyFill="1" applyBorder="1"/>
    <xf numFmtId="43" fontId="3" fillId="0" borderId="46" xfId="3" applyFont="1" applyFill="1" applyBorder="1" applyAlignment="1">
      <alignment horizontal="left" vertical="center" wrapText="1"/>
    </xf>
    <xf numFmtId="43" fontId="0" fillId="0" borderId="0" xfId="0" applyNumberFormat="1" applyFill="1"/>
    <xf numFmtId="43" fontId="3" fillId="0" borderId="44" xfId="3" applyFont="1" applyFill="1" applyBorder="1" applyAlignment="1">
      <alignment vertical="center"/>
    </xf>
    <xf numFmtId="43" fontId="4" fillId="0" borderId="44" xfId="3" applyFont="1" applyFill="1" applyBorder="1" applyAlignment="1">
      <alignment vertical="center"/>
    </xf>
    <xf numFmtId="43" fontId="4" fillId="0" borderId="47" xfId="3" applyFont="1" applyFill="1" applyBorder="1" applyAlignment="1">
      <alignment vertical="center"/>
    </xf>
    <xf numFmtId="2" fontId="20" fillId="4" borderId="54" xfId="3" applyNumberFormat="1" applyFont="1" applyFill="1" applyBorder="1" applyAlignment="1">
      <alignment vertical="center"/>
    </xf>
    <xf numFmtId="2" fontId="13" fillId="0" borderId="15" xfId="3" applyNumberFormat="1" applyFont="1" applyFill="1" applyBorder="1" applyAlignment="1">
      <alignment vertical="center" wrapText="1"/>
    </xf>
    <xf numFmtId="4" fontId="0" fillId="0" borderId="53" xfId="0" applyNumberFormat="1" applyFill="1" applyBorder="1"/>
    <xf numFmtId="4" fontId="0" fillId="8" borderId="53" xfId="0" applyNumberFormat="1" applyFill="1" applyBorder="1"/>
    <xf numFmtId="0" fontId="0" fillId="0" borderId="0" xfId="0" applyBorder="1"/>
    <xf numFmtId="43" fontId="0" fillId="0" borderId="0" xfId="0" applyNumberFormat="1" applyFill="1" applyBorder="1"/>
    <xf numFmtId="0" fontId="13" fillId="0" borderId="55" xfId="0" applyFont="1" applyBorder="1"/>
    <xf numFmtId="0" fontId="16" fillId="4" borderId="59" xfId="4" applyFont="1" applyFill="1" applyBorder="1" applyAlignment="1">
      <alignment horizontal="left" vertical="center" wrapText="1"/>
    </xf>
    <xf numFmtId="2" fontId="20" fillId="0" borderId="59" xfId="3" applyNumberFormat="1" applyFont="1" applyFill="1" applyBorder="1" applyAlignment="1">
      <alignment vertical="center" wrapText="1"/>
    </xf>
    <xf numFmtId="2" fontId="4" fillId="0" borderId="59" xfId="3" applyNumberFormat="1" applyFont="1" applyFill="1" applyBorder="1" applyAlignment="1">
      <alignment vertical="center" wrapText="1"/>
    </xf>
    <xf numFmtId="2" fontId="20" fillId="4" borderId="59" xfId="3" applyNumberFormat="1" applyFont="1" applyFill="1" applyBorder="1" applyAlignment="1">
      <alignment vertical="center" wrapText="1"/>
    </xf>
    <xf numFmtId="2" fontId="13" fillId="0" borderId="31" xfId="0" applyNumberFormat="1" applyFont="1" applyBorder="1"/>
    <xf numFmtId="2" fontId="3" fillId="0" borderId="59" xfId="3" applyNumberFormat="1" applyFont="1" applyFill="1" applyBorder="1" applyAlignment="1">
      <alignment vertical="center" wrapText="1"/>
    </xf>
    <xf numFmtId="2" fontId="13" fillId="0" borderId="59" xfId="3" applyNumberFormat="1" applyFont="1" applyFill="1" applyBorder="1" applyAlignment="1">
      <alignment vertical="center" wrapText="1"/>
    </xf>
    <xf numFmtId="2" fontId="13" fillId="0" borderId="31" xfId="3" applyNumberFormat="1" applyFont="1" applyFill="1" applyBorder="1" applyAlignment="1">
      <alignment vertical="center" wrapText="1"/>
    </xf>
    <xf numFmtId="2" fontId="13" fillId="0" borderId="34" xfId="3" applyNumberFormat="1" applyFont="1" applyFill="1" applyBorder="1" applyAlignment="1">
      <alignment vertical="center" wrapText="1"/>
    </xf>
    <xf numFmtId="4" fontId="4" fillId="0" borderId="60" xfId="2" applyNumberFormat="1" applyFont="1" applyFill="1" applyBorder="1" applyAlignment="1">
      <alignment horizontal="right" vertical="center" wrapText="1"/>
    </xf>
    <xf numFmtId="4" fontId="3" fillId="3" borderId="60" xfId="2" applyNumberFormat="1" applyFont="1" applyFill="1" applyBorder="1" applyAlignment="1">
      <alignment horizontal="right" vertical="center" wrapText="1"/>
    </xf>
    <xf numFmtId="4" fontId="3" fillId="7" borderId="52" xfId="2" applyNumberFormat="1" applyFont="1" applyFill="1" applyBorder="1" applyAlignment="1">
      <alignment horizontal="right" vertical="center" wrapText="1"/>
    </xf>
    <xf numFmtId="4" fontId="3" fillId="3" borderId="61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61" xfId="2" applyNumberFormat="1" applyFont="1" applyFill="1" applyBorder="1" applyAlignment="1">
      <alignment horizontal="right" vertical="center" wrapText="1"/>
    </xf>
    <xf numFmtId="4" fontId="5" fillId="3" borderId="60" xfId="2" applyNumberFormat="1" applyFont="1" applyFill="1" applyBorder="1" applyAlignment="1">
      <alignment horizontal="right" vertical="center" wrapText="1"/>
    </xf>
    <xf numFmtId="4" fontId="4" fillId="0" borderId="60" xfId="2" applyNumberFormat="1" applyFont="1" applyBorder="1" applyAlignment="1">
      <alignment horizontal="right"/>
    </xf>
    <xf numFmtId="10" fontId="7" fillId="5" borderId="64" xfId="0" applyNumberFormat="1" applyFont="1" applyFill="1" applyBorder="1" applyAlignment="1">
      <alignment horizontal="center" vertical="center"/>
    </xf>
    <xf numFmtId="10" fontId="7" fillId="0" borderId="64" xfId="0" applyNumberFormat="1" applyFont="1" applyFill="1" applyBorder="1" applyAlignment="1">
      <alignment horizontal="center" vertical="center"/>
    </xf>
    <xf numFmtId="10" fontId="7" fillId="5" borderId="65" xfId="0" applyNumberFormat="1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3" fillId="9" borderId="26" xfId="0" applyFont="1" applyFill="1" applyBorder="1"/>
    <xf numFmtId="0" fontId="3" fillId="9" borderId="25" xfId="2" applyFont="1" applyFill="1" applyBorder="1" applyAlignment="1">
      <alignment horizontal="center" vertical="center" wrapText="1"/>
    </xf>
    <xf numFmtId="0" fontId="3" fillId="9" borderId="58" xfId="2" applyFont="1" applyFill="1" applyBorder="1" applyAlignment="1">
      <alignment horizontal="center" vertical="center" wrapText="1"/>
    </xf>
    <xf numFmtId="0" fontId="3" fillId="9" borderId="12" xfId="2" applyFont="1" applyFill="1" applyBorder="1" applyAlignment="1">
      <alignment horizontal="center" vertical="center" wrapText="1"/>
    </xf>
    <xf numFmtId="0" fontId="3" fillId="9" borderId="15" xfId="2" applyFont="1" applyFill="1" applyBorder="1" applyAlignment="1">
      <alignment horizontal="center" vertical="center" wrapText="1"/>
    </xf>
    <xf numFmtId="0" fontId="3" fillId="9" borderId="31" xfId="2" applyFont="1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0" fillId="9" borderId="8" xfId="2" applyFont="1" applyFill="1" applyBorder="1" applyAlignment="1">
      <alignment horizontal="center" vertical="center" wrapText="1"/>
    </xf>
    <xf numFmtId="0" fontId="20" fillId="9" borderId="9" xfId="2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8" xfId="2" applyNumberFormat="1" applyFont="1" applyFill="1" applyBorder="1" applyAlignment="1">
      <alignment horizontal="center" vertical="center" wrapText="1"/>
    </xf>
    <xf numFmtId="49" fontId="3" fillId="9" borderId="49" xfId="2" applyNumberFormat="1" applyFont="1" applyFill="1" applyBorder="1" applyAlignment="1">
      <alignment horizontal="center" vertical="center" wrapText="1"/>
    </xf>
    <xf numFmtId="49" fontId="3" fillId="9" borderId="9" xfId="2" applyNumberFormat="1" applyFont="1" applyFill="1" applyBorder="1" applyAlignment="1">
      <alignment horizontal="center" vertical="center" wrapText="1"/>
    </xf>
    <xf numFmtId="0" fontId="8" fillId="9" borderId="62" xfId="0" applyFont="1" applyFill="1" applyBorder="1" applyAlignment="1">
      <alignment horizontal="center"/>
    </xf>
    <xf numFmtId="0" fontId="6" fillId="9" borderId="63" xfId="0" applyFont="1" applyFill="1" applyBorder="1" applyAlignment="1">
      <alignment horizontal="center" vertical="top"/>
    </xf>
    <xf numFmtId="0" fontId="6" fillId="9" borderId="27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8" fillId="9" borderId="68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 vertical="top"/>
    </xf>
    <xf numFmtId="0" fontId="6" fillId="5" borderId="69" xfId="0" applyFont="1" applyFill="1" applyBorder="1" applyAlignment="1">
      <alignment horizontal="justify" vertical="center"/>
    </xf>
    <xf numFmtId="0" fontId="6" fillId="0" borderId="69" xfId="0" applyFont="1" applyFill="1" applyBorder="1" applyAlignment="1">
      <alignment horizontal="justify" vertical="center"/>
    </xf>
    <xf numFmtId="0" fontId="6" fillId="5" borderId="69" xfId="0" applyFont="1" applyFill="1" applyBorder="1" applyAlignment="1">
      <alignment horizontal="justify"/>
    </xf>
    <xf numFmtId="0" fontId="6" fillId="5" borderId="70" xfId="0" applyFont="1" applyFill="1" applyBorder="1" applyAlignment="1">
      <alignment horizontal="justify" vertic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18" xfId="0" applyFont="1" applyFill="1" applyBorder="1" applyAlignment="1">
      <alignment horizontal="justify"/>
    </xf>
    <xf numFmtId="0" fontId="6" fillId="0" borderId="21" xfId="0" applyFont="1" applyFill="1" applyBorder="1" applyAlignment="1">
      <alignment horizontal="justify"/>
    </xf>
    <xf numFmtId="0" fontId="6" fillId="9" borderId="71" xfId="0" applyFont="1" applyFill="1" applyBorder="1" applyAlignment="1">
      <alignment horizontal="justify" vertical="top"/>
    </xf>
    <xf numFmtId="0" fontId="6" fillId="9" borderId="69" xfId="0" applyFont="1" applyFill="1" applyBorder="1" applyAlignment="1">
      <alignment horizontal="justify" vertical="top"/>
    </xf>
    <xf numFmtId="0" fontId="6" fillId="9" borderId="26" xfId="0" applyFont="1" applyFill="1" applyBorder="1" applyAlignment="1">
      <alignment horizontal="center" vertical="top"/>
    </xf>
    <xf numFmtId="0" fontId="6" fillId="9" borderId="29" xfId="0" applyFont="1" applyFill="1" applyBorder="1" applyAlignment="1">
      <alignment horizontal="center" vertical="top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</cellXfs>
  <cellStyles count="16">
    <cellStyle name="Dziesiętny" xfId="3" builtinId="3"/>
    <cellStyle name="Dziesiętny 2" xfId="5"/>
    <cellStyle name="Dziesiętny 2 2" xfId="7"/>
    <cellStyle name="Dziesiętny 2 2 2" xfId="13"/>
    <cellStyle name="Dziesiętny 2 3" xfId="9"/>
    <cellStyle name="Dziesiętny 2 3 2" xfId="15"/>
    <cellStyle name="Dziesiętny 2 4" xfId="11"/>
    <cellStyle name="Dziesiętny 3" xfId="6"/>
    <cellStyle name="Dziesiętny 3 2" xfId="12"/>
    <cellStyle name="Dziesiętny 4" xfId="8"/>
    <cellStyle name="Dziesiętny 4 2" xfId="14"/>
    <cellStyle name="Dziesiętny 5" xfId="10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47625</xdr:rowOff>
    </xdr:from>
    <xdr:to>
      <xdr:col>14</xdr:col>
      <xdr:colOff>103584</xdr:colOff>
      <xdr:row>38</xdr:row>
      <xdr:rowOff>72231</xdr:rowOff>
    </xdr:to>
    <xdr:sp macro="" textlink="">
      <xdr:nvSpPr>
        <xdr:cNvPr id="2" name="pole tekstowe 1"/>
        <xdr:cNvSpPr txBox="1"/>
      </xdr:nvSpPr>
      <xdr:spPr>
        <a:xfrm>
          <a:off x="6677025" y="238125"/>
          <a:ext cx="4332684" cy="7111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0" workbookViewId="0">
      <selection activeCell="C2" sqref="C2:D2"/>
    </sheetView>
  </sheetViews>
  <sheetFormatPr defaultRowHeight="15" x14ac:dyDescent="0.25"/>
  <cols>
    <col min="1" max="1" width="4.140625" style="71" customWidth="1"/>
    <col min="2" max="2" width="46.7109375" customWidth="1"/>
    <col min="3" max="3" width="12.5703125" style="28" customWidth="1"/>
    <col min="4" max="4" width="12.5703125" style="37" customWidth="1"/>
  </cols>
  <sheetData>
    <row r="1" spans="2:6" ht="15.75" thickBot="1" x14ac:dyDescent="0.3"/>
    <row r="2" spans="2:6" ht="16.5" thickTop="1" thickBot="1" x14ac:dyDescent="0.3">
      <c r="C2" s="223" t="s">
        <v>29</v>
      </c>
      <c r="D2" s="224"/>
    </row>
    <row r="3" spans="2:6" ht="34.5" thickTop="1" x14ac:dyDescent="0.25">
      <c r="B3" s="172"/>
      <c r="C3" s="173" t="s">
        <v>166</v>
      </c>
      <c r="D3" s="174" t="s">
        <v>167</v>
      </c>
    </row>
    <row r="4" spans="2:6" x14ac:dyDescent="0.25">
      <c r="B4" s="1" t="s">
        <v>0</v>
      </c>
      <c r="C4" s="83">
        <v>25654.48</v>
      </c>
      <c r="D4" s="88">
        <v>28365.5</v>
      </c>
    </row>
    <row r="5" spans="2:6" x14ac:dyDescent="0.25">
      <c r="B5" s="2" t="s">
        <v>1</v>
      </c>
      <c r="C5" s="84">
        <v>23008.71</v>
      </c>
      <c r="D5" s="89">
        <v>22575.1</v>
      </c>
    </row>
    <row r="6" spans="2:6" x14ac:dyDescent="0.25">
      <c r="B6" s="2" t="s">
        <v>2</v>
      </c>
      <c r="C6" s="84">
        <v>2645.77</v>
      </c>
      <c r="D6" s="89">
        <v>5790.4</v>
      </c>
    </row>
    <row r="7" spans="2:6" x14ac:dyDescent="0.25">
      <c r="B7" s="1" t="s">
        <v>3</v>
      </c>
      <c r="C7" s="83">
        <v>17085.37</v>
      </c>
      <c r="D7" s="88">
        <v>19937.510000000002</v>
      </c>
    </row>
    <row r="8" spans="2:6" x14ac:dyDescent="0.25">
      <c r="B8" s="2" t="s">
        <v>4</v>
      </c>
      <c r="C8" s="84">
        <v>14914.33</v>
      </c>
      <c r="D8" s="89">
        <v>14865.27</v>
      </c>
    </row>
    <row r="9" spans="2:6" x14ac:dyDescent="0.25">
      <c r="B9" s="2" t="s">
        <v>5</v>
      </c>
      <c r="C9" s="84">
        <v>2171.04</v>
      </c>
      <c r="D9" s="89">
        <v>5072.24</v>
      </c>
    </row>
    <row r="10" spans="2:6" x14ac:dyDescent="0.25">
      <c r="B10" s="7" t="s">
        <v>6</v>
      </c>
      <c r="C10" s="85">
        <v>8569.11</v>
      </c>
      <c r="D10" s="90">
        <v>8427.989999999998</v>
      </c>
      <c r="E10" s="25"/>
      <c r="F10" s="25"/>
    </row>
    <row r="11" spans="2:6" ht="22.5" x14ac:dyDescent="0.25">
      <c r="B11" s="2" t="s">
        <v>7</v>
      </c>
      <c r="C11" s="84">
        <v>0</v>
      </c>
      <c r="D11" s="89">
        <v>0</v>
      </c>
    </row>
    <row r="12" spans="2:6" x14ac:dyDescent="0.25">
      <c r="B12" s="3" t="s">
        <v>8</v>
      </c>
      <c r="C12" s="84">
        <v>420.97</v>
      </c>
      <c r="D12" s="89">
        <v>108.28</v>
      </c>
    </row>
    <row r="13" spans="2:6" x14ac:dyDescent="0.25">
      <c r="B13" s="3" t="s">
        <v>9</v>
      </c>
      <c r="C13" s="84">
        <v>4939.3599999999997</v>
      </c>
      <c r="D13" s="89">
        <v>4178.2700000000004</v>
      </c>
    </row>
    <row r="14" spans="2:6" x14ac:dyDescent="0.25">
      <c r="B14" s="3" t="s">
        <v>10</v>
      </c>
      <c r="C14" s="84">
        <v>3593.61</v>
      </c>
      <c r="D14" s="89">
        <v>3167.52</v>
      </c>
    </row>
    <row r="15" spans="2:6" x14ac:dyDescent="0.25">
      <c r="B15" s="3" t="s">
        <v>11</v>
      </c>
      <c r="C15" s="84">
        <v>0</v>
      </c>
      <c r="D15" s="89">
        <v>0</v>
      </c>
    </row>
    <row r="16" spans="2:6" x14ac:dyDescent="0.25">
      <c r="B16" s="3" t="s">
        <v>12</v>
      </c>
      <c r="C16" s="84">
        <v>67.150000000000006</v>
      </c>
      <c r="D16" s="89">
        <v>20.190000000000001</v>
      </c>
    </row>
    <row r="17" spans="2:4" x14ac:dyDescent="0.25">
      <c r="B17" s="7" t="s">
        <v>13</v>
      </c>
      <c r="C17" s="85">
        <v>389.96000000000015</v>
      </c>
      <c r="D17" s="90">
        <v>1170.2899999999981</v>
      </c>
    </row>
    <row r="18" spans="2:4" x14ac:dyDescent="0.25">
      <c r="B18" s="3" t="s">
        <v>14</v>
      </c>
      <c r="C18" s="84">
        <v>201.42</v>
      </c>
      <c r="D18" s="89">
        <v>3.04</v>
      </c>
    </row>
    <row r="19" spans="2:4" x14ac:dyDescent="0.25">
      <c r="B19" s="3" t="s">
        <v>15</v>
      </c>
      <c r="C19" s="84">
        <v>335.92</v>
      </c>
      <c r="D19" s="89">
        <v>213.62</v>
      </c>
    </row>
    <row r="20" spans="2:4" ht="22.5" x14ac:dyDescent="0.25">
      <c r="B20" s="3" t="s">
        <v>16</v>
      </c>
      <c r="C20" s="84">
        <v>0</v>
      </c>
      <c r="D20" s="89">
        <v>0</v>
      </c>
    </row>
    <row r="21" spans="2:4" x14ac:dyDescent="0.25">
      <c r="B21" s="7" t="s">
        <v>17</v>
      </c>
      <c r="C21" s="85">
        <v>255.46000000000009</v>
      </c>
      <c r="D21" s="90">
        <v>959.7099999999981</v>
      </c>
    </row>
    <row r="22" spans="2:4" x14ac:dyDescent="0.25">
      <c r="B22" s="3" t="s">
        <v>18</v>
      </c>
      <c r="C22" s="84">
        <v>0.33</v>
      </c>
      <c r="D22" s="152">
        <v>0</v>
      </c>
    </row>
    <row r="23" spans="2:4" ht="22.5" x14ac:dyDescent="0.25">
      <c r="B23" s="91" t="s">
        <v>19</v>
      </c>
      <c r="C23" s="84">
        <v>-184.25</v>
      </c>
      <c r="D23" s="152">
        <v>-89.93</v>
      </c>
    </row>
    <row r="24" spans="2:4" x14ac:dyDescent="0.25">
      <c r="B24" s="7" t="s">
        <v>20</v>
      </c>
      <c r="C24" s="85">
        <v>439.38000000000011</v>
      </c>
      <c r="D24" s="90">
        <v>1049.6399999999981</v>
      </c>
    </row>
    <row r="25" spans="2:4" x14ac:dyDescent="0.25">
      <c r="B25" s="1" t="s">
        <v>21</v>
      </c>
      <c r="C25" s="85">
        <v>0</v>
      </c>
      <c r="D25" s="153">
        <v>0</v>
      </c>
    </row>
    <row r="26" spans="2:4" x14ac:dyDescent="0.25">
      <c r="B26" s="7" t="s">
        <v>22</v>
      </c>
      <c r="C26" s="85">
        <v>439.38000000000011</v>
      </c>
      <c r="D26" s="90">
        <v>1049.6399999999981</v>
      </c>
    </row>
    <row r="27" spans="2:4" ht="21" customHeight="1" x14ac:dyDescent="0.25">
      <c r="B27" s="91" t="s">
        <v>23</v>
      </c>
      <c r="C27" s="84">
        <v>439.38000000000011</v>
      </c>
      <c r="D27" s="152">
        <v>1049.6399999999981</v>
      </c>
    </row>
    <row r="28" spans="2:4" ht="22.5" x14ac:dyDescent="0.25">
      <c r="B28" s="91" t="s">
        <v>19</v>
      </c>
      <c r="C28" s="84">
        <v>-184.25</v>
      </c>
      <c r="D28" s="152">
        <v>-89.93</v>
      </c>
    </row>
    <row r="29" spans="2:4" x14ac:dyDescent="0.25">
      <c r="B29" s="5" t="s">
        <v>24</v>
      </c>
      <c r="C29" s="85">
        <v>6.1037122650748704E-2</v>
      </c>
      <c r="D29" s="90">
        <v>0.14581229327491407</v>
      </c>
    </row>
    <row r="30" spans="2:4" x14ac:dyDescent="0.25">
      <c r="B30" s="6" t="s">
        <v>25</v>
      </c>
      <c r="C30" s="86">
        <v>6.1037122650748704E-2</v>
      </c>
      <c r="D30" s="154">
        <v>0.14581229327491407</v>
      </c>
    </row>
    <row r="31" spans="2:4" x14ac:dyDescent="0.25">
      <c r="B31" s="6" t="s">
        <v>26</v>
      </c>
      <c r="C31" s="86">
        <v>6.1037122650748704E-2</v>
      </c>
      <c r="D31" s="154">
        <v>0.14581229327491407</v>
      </c>
    </row>
    <row r="32" spans="2:4" ht="22.5" x14ac:dyDescent="0.25">
      <c r="B32" s="7" t="s">
        <v>27</v>
      </c>
      <c r="C32" s="85">
        <v>6.1037122650748704E-2</v>
      </c>
      <c r="D32" s="90">
        <v>0.14581229327491407</v>
      </c>
    </row>
    <row r="33" spans="1:8" x14ac:dyDescent="0.25">
      <c r="B33" s="2" t="s">
        <v>25</v>
      </c>
      <c r="C33" s="86">
        <v>6.1037122650748704E-2</v>
      </c>
      <c r="D33" s="154">
        <v>0.14581229327491407</v>
      </c>
    </row>
    <row r="34" spans="1:8" x14ac:dyDescent="0.25">
      <c r="B34" s="2" t="s">
        <v>26</v>
      </c>
      <c r="C34" s="86">
        <v>6.1037122650748704E-2</v>
      </c>
      <c r="D34" s="154">
        <v>0.14581229327491407</v>
      </c>
    </row>
    <row r="35" spans="1:8" ht="23.25" thickBot="1" x14ac:dyDescent="0.3">
      <c r="B35" s="8" t="s">
        <v>28</v>
      </c>
      <c r="C35" s="87">
        <v>0</v>
      </c>
      <c r="D35" s="155">
        <v>0</v>
      </c>
    </row>
    <row r="36" spans="1:8" ht="15.75" thickTop="1" x14ac:dyDescent="0.25">
      <c r="A36" s="109"/>
    </row>
    <row r="37" spans="1:8" s="76" customFormat="1" x14ac:dyDescent="0.25">
      <c r="A37" s="108"/>
    </row>
    <row r="38" spans="1:8" s="76" customFormat="1" x14ac:dyDescent="0.25">
      <c r="A38"/>
    </row>
    <row r="39" spans="1:8" s="76" customFormat="1" x14ac:dyDescent="0.25">
      <c r="A39"/>
    </row>
    <row r="40" spans="1:8" s="76" customFormat="1" x14ac:dyDescent="0.25">
      <c r="A40"/>
    </row>
    <row r="41" spans="1:8" s="76" customFormat="1" x14ac:dyDescent="0.25">
      <c r="A41"/>
    </row>
    <row r="42" spans="1:8" s="76" customFormat="1" x14ac:dyDescent="0.25">
      <c r="A42"/>
    </row>
    <row r="43" spans="1:8" s="76" customFormat="1" x14ac:dyDescent="0.25">
      <c r="A43"/>
    </row>
    <row r="44" spans="1:8" x14ac:dyDescent="0.25">
      <c r="C44" s="76"/>
      <c r="D44" s="76"/>
      <c r="G44" s="28"/>
      <c r="H44" s="76"/>
    </row>
    <row r="45" spans="1:8" x14ac:dyDescent="0.25">
      <c r="A45"/>
      <c r="C45" s="76"/>
      <c r="D45" s="76"/>
      <c r="G45" s="28"/>
      <c r="H45" s="76"/>
    </row>
    <row r="46" spans="1:8" x14ac:dyDescent="0.25">
      <c r="A46" s="109"/>
      <c r="C46" s="76"/>
      <c r="D46" s="76"/>
      <c r="G46" s="28"/>
      <c r="H46" s="76"/>
    </row>
    <row r="47" spans="1:8" x14ac:dyDescent="0.25">
      <c r="A47"/>
      <c r="C47" s="76"/>
      <c r="D47" s="76"/>
      <c r="G47" s="28"/>
      <c r="H47" s="76"/>
    </row>
    <row r="48" spans="1:8" x14ac:dyDescent="0.25">
      <c r="A48"/>
      <c r="C48" s="76"/>
      <c r="D48" s="76"/>
      <c r="G48" s="28"/>
      <c r="H48" s="76"/>
    </row>
    <row r="49" spans="1:8" x14ac:dyDescent="0.25">
      <c r="A49"/>
      <c r="C49" s="76"/>
      <c r="D49" s="76"/>
      <c r="G49" s="28"/>
      <c r="H49" s="76"/>
    </row>
    <row r="50" spans="1:8" x14ac:dyDescent="0.25">
      <c r="A50"/>
      <c r="C50" s="76"/>
      <c r="D50" s="76"/>
      <c r="G50" s="28"/>
      <c r="H50" s="76"/>
    </row>
    <row r="51" spans="1:8" x14ac:dyDescent="0.25">
      <c r="A51"/>
      <c r="C51" s="76"/>
      <c r="D51" s="76"/>
      <c r="G51" s="28"/>
      <c r="H51" s="76"/>
    </row>
    <row r="52" spans="1:8" x14ac:dyDescent="0.25">
      <c r="A52"/>
      <c r="C52" s="76"/>
      <c r="D52" s="76"/>
      <c r="G52" s="28"/>
      <c r="H52" s="76"/>
    </row>
    <row r="53" spans="1:8" x14ac:dyDescent="0.25">
      <c r="A53"/>
      <c r="C53" s="76"/>
      <c r="D53" s="76"/>
      <c r="G53" s="28"/>
      <c r="H53" s="76"/>
    </row>
  </sheetData>
  <mergeCells count="1">
    <mergeCell ref="C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2" sqref="C2:D2"/>
    </sheetView>
  </sheetViews>
  <sheetFormatPr defaultRowHeight="15" x14ac:dyDescent="0.25"/>
  <cols>
    <col min="2" max="2" width="61.7109375" customWidth="1"/>
    <col min="3" max="4" width="12.5703125" customWidth="1"/>
  </cols>
  <sheetData>
    <row r="1" spans="2:4" ht="15.75" thickBot="1" x14ac:dyDescent="0.3">
      <c r="B1" s="27"/>
    </row>
    <row r="2" spans="2:4" ht="16.5" thickTop="1" thickBot="1" x14ac:dyDescent="0.3">
      <c r="C2" s="221" t="s">
        <v>29</v>
      </c>
      <c r="D2" s="222"/>
    </row>
    <row r="3" spans="2:4" ht="36.75" customHeight="1" thickTop="1" x14ac:dyDescent="0.25">
      <c r="B3" s="175"/>
      <c r="C3" s="173" t="s">
        <v>166</v>
      </c>
      <c r="D3" s="174" t="s">
        <v>167</v>
      </c>
    </row>
    <row r="4" spans="2:4" x14ac:dyDescent="0.25">
      <c r="B4" s="4" t="s">
        <v>22</v>
      </c>
      <c r="C4" s="65">
        <v>255.46000000000009</v>
      </c>
      <c r="D4" s="157">
        <v>959.7099999999981</v>
      </c>
    </row>
    <row r="5" spans="2:4" x14ac:dyDescent="0.25">
      <c r="B5" s="3" t="s">
        <v>76</v>
      </c>
      <c r="C5" s="38">
        <v>0</v>
      </c>
      <c r="D5" s="89">
        <v>0</v>
      </c>
    </row>
    <row r="6" spans="2:4" ht="22.5" x14ac:dyDescent="0.25">
      <c r="B6" s="3" t="s">
        <v>77</v>
      </c>
      <c r="C6" s="38">
        <v>0</v>
      </c>
      <c r="D6" s="89">
        <v>0</v>
      </c>
    </row>
    <row r="7" spans="2:4" ht="22.5" x14ac:dyDescent="0.25">
      <c r="B7" s="3" t="s">
        <v>78</v>
      </c>
      <c r="C7" s="38">
        <v>0</v>
      </c>
      <c r="D7" s="89">
        <v>0</v>
      </c>
    </row>
    <row r="8" spans="2:4" x14ac:dyDescent="0.25">
      <c r="B8" s="3" t="s">
        <v>79</v>
      </c>
      <c r="C8" s="38">
        <v>0</v>
      </c>
      <c r="D8" s="89">
        <v>0</v>
      </c>
    </row>
    <row r="9" spans="2:4" x14ac:dyDescent="0.25">
      <c r="B9" s="3" t="s">
        <v>80</v>
      </c>
      <c r="C9" s="38">
        <v>0</v>
      </c>
      <c r="D9" s="89">
        <v>0</v>
      </c>
    </row>
    <row r="10" spans="2:4" x14ac:dyDescent="0.25">
      <c r="B10" s="3" t="s">
        <v>81</v>
      </c>
      <c r="C10" s="38">
        <v>-0.33</v>
      </c>
      <c r="D10" s="89">
        <v>0</v>
      </c>
    </row>
    <row r="11" spans="2:4" x14ac:dyDescent="0.25">
      <c r="B11" s="4" t="s">
        <v>82</v>
      </c>
      <c r="C11" s="65">
        <v>255.13000000000008</v>
      </c>
      <c r="D11" s="157">
        <v>959.7099999999981</v>
      </c>
    </row>
    <row r="12" spans="2:4" x14ac:dyDescent="0.25">
      <c r="B12" s="14" t="s">
        <v>83</v>
      </c>
      <c r="C12" s="66">
        <v>-184.25</v>
      </c>
      <c r="D12" s="158">
        <v>-89.93</v>
      </c>
    </row>
    <row r="13" spans="2:4" ht="15.75" thickBot="1" x14ac:dyDescent="0.3">
      <c r="B13" s="15" t="s">
        <v>84</v>
      </c>
      <c r="C13" s="67">
        <v>439.38000000000011</v>
      </c>
      <c r="D13" s="156">
        <v>1049.6399999999981</v>
      </c>
    </row>
    <row r="14" spans="2:4" ht="15.75" thickTop="1" x14ac:dyDescent="0.25">
      <c r="C14" s="25"/>
      <c r="D14" s="25"/>
    </row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topLeftCell="A13" zoomScaleNormal="100" workbookViewId="0">
      <selection activeCell="C26" sqref="C26:D26"/>
    </sheetView>
  </sheetViews>
  <sheetFormatPr defaultRowHeight="15" x14ac:dyDescent="0.25"/>
  <cols>
    <col min="1" max="1" width="4.42578125" customWidth="1"/>
    <col min="2" max="2" width="55.42578125" customWidth="1"/>
    <col min="3" max="3" width="13.140625" style="28" customWidth="1"/>
    <col min="4" max="4" width="13.140625" style="37" customWidth="1"/>
    <col min="5" max="5" width="12" bestFit="1" customWidth="1"/>
    <col min="6" max="6" width="12" customWidth="1"/>
  </cols>
  <sheetData>
    <row r="1" spans="2:6" ht="15.75" thickBot="1" x14ac:dyDescent="0.3">
      <c r="B1" s="27"/>
      <c r="D1" s="69"/>
    </row>
    <row r="2" spans="2:6" ht="16.5" thickTop="1" thickBot="1" x14ac:dyDescent="0.3">
      <c r="C2" s="194" t="s">
        <v>29</v>
      </c>
      <c r="D2" s="195"/>
    </row>
    <row r="3" spans="2:6" ht="25.5" customHeight="1" thickTop="1" x14ac:dyDescent="0.25">
      <c r="B3" s="175" t="s">
        <v>50</v>
      </c>
      <c r="C3" s="176" t="s">
        <v>168</v>
      </c>
      <c r="D3" s="177" t="s">
        <v>169</v>
      </c>
    </row>
    <row r="4" spans="2:6" x14ac:dyDescent="0.25">
      <c r="B4" s="9" t="s">
        <v>30</v>
      </c>
      <c r="C4" s="92">
        <v>35708.17</v>
      </c>
      <c r="D4" s="92">
        <v>32587.29</v>
      </c>
    </row>
    <row r="5" spans="2:6" x14ac:dyDescent="0.25">
      <c r="B5" s="3" t="s">
        <v>31</v>
      </c>
      <c r="C5" s="84">
        <v>29337.37</v>
      </c>
      <c r="D5" s="119">
        <v>27347.87</v>
      </c>
    </row>
    <row r="6" spans="2:6" x14ac:dyDescent="0.25">
      <c r="B6" s="3" t="s">
        <v>32</v>
      </c>
      <c r="C6" s="84">
        <v>3625.14</v>
      </c>
      <c r="D6" s="119">
        <v>2268.0700000000002</v>
      </c>
      <c r="E6" s="110"/>
    </row>
    <row r="7" spans="2:6" x14ac:dyDescent="0.25">
      <c r="B7" s="3" t="s">
        <v>33</v>
      </c>
      <c r="C7" s="84">
        <v>0</v>
      </c>
      <c r="D7" s="119">
        <v>522.88</v>
      </c>
    </row>
    <row r="8" spans="2:6" x14ac:dyDescent="0.25">
      <c r="B8" s="3" t="s">
        <v>34</v>
      </c>
      <c r="C8" s="84">
        <v>0</v>
      </c>
      <c r="D8" s="119">
        <v>0</v>
      </c>
    </row>
    <row r="9" spans="2:6" x14ac:dyDescent="0.25">
      <c r="B9" s="3" t="s">
        <v>35</v>
      </c>
      <c r="C9" s="84">
        <v>0</v>
      </c>
      <c r="D9" s="119">
        <v>0</v>
      </c>
    </row>
    <row r="10" spans="2:6" x14ac:dyDescent="0.25">
      <c r="B10" s="3" t="s">
        <v>36</v>
      </c>
      <c r="C10" s="84">
        <v>1.06</v>
      </c>
      <c r="D10" s="119">
        <v>0</v>
      </c>
    </row>
    <row r="11" spans="2:6" x14ac:dyDescent="0.25">
      <c r="B11" s="3" t="s">
        <v>37</v>
      </c>
      <c r="C11" s="84">
        <v>2198.9</v>
      </c>
      <c r="D11" s="119">
        <v>1913.7200000000003</v>
      </c>
    </row>
    <row r="12" spans="2:6" x14ac:dyDescent="0.25">
      <c r="B12" s="3" t="s">
        <v>38</v>
      </c>
      <c r="C12" s="119">
        <v>545.70000000000005</v>
      </c>
      <c r="D12" s="119">
        <v>534.75</v>
      </c>
    </row>
    <row r="13" spans="2:6" x14ac:dyDescent="0.25">
      <c r="B13" s="10" t="s">
        <v>39</v>
      </c>
      <c r="C13" s="92">
        <v>52281.929999999993</v>
      </c>
      <c r="D13" s="92">
        <v>52333.200000000004</v>
      </c>
      <c r="E13" s="25"/>
      <c r="F13" s="25"/>
    </row>
    <row r="14" spans="2:6" x14ac:dyDescent="0.25">
      <c r="B14" s="3" t="s">
        <v>40</v>
      </c>
      <c r="C14" s="119">
        <v>25356.94</v>
      </c>
      <c r="D14" s="119">
        <v>22750.86</v>
      </c>
      <c r="E14" s="111"/>
      <c r="F14" s="114"/>
    </row>
    <row r="15" spans="2:6" x14ac:dyDescent="0.25">
      <c r="B15" s="3" t="s">
        <v>41</v>
      </c>
      <c r="C15" s="119">
        <v>23228.54</v>
      </c>
      <c r="D15" s="119">
        <v>24499.24</v>
      </c>
      <c r="E15" s="111"/>
    </row>
    <row r="16" spans="2:6" x14ac:dyDescent="0.25">
      <c r="B16" s="3" t="s">
        <v>42</v>
      </c>
      <c r="C16" s="119">
        <v>0</v>
      </c>
      <c r="D16" s="119">
        <v>0</v>
      </c>
    </row>
    <row r="17" spans="2:6" x14ac:dyDescent="0.25">
      <c r="B17" s="3" t="s">
        <v>43</v>
      </c>
      <c r="C17" s="119">
        <v>1934.89</v>
      </c>
      <c r="D17" s="119">
        <v>2070.2800000000002</v>
      </c>
      <c r="E17" s="110"/>
      <c r="F17" s="114"/>
    </row>
    <row r="18" spans="2:6" x14ac:dyDescent="0.25">
      <c r="B18" s="3" t="s">
        <v>44</v>
      </c>
      <c r="C18" s="84">
        <v>0</v>
      </c>
      <c r="D18" s="84">
        <v>0</v>
      </c>
    </row>
    <row r="19" spans="2:6" ht="22.5" x14ac:dyDescent="0.25">
      <c r="B19" s="3" t="s">
        <v>45</v>
      </c>
      <c r="C19" s="84">
        <v>0</v>
      </c>
      <c r="D19" s="84">
        <v>0</v>
      </c>
    </row>
    <row r="20" spans="2:6" x14ac:dyDescent="0.25">
      <c r="B20" s="3" t="s">
        <v>36</v>
      </c>
      <c r="C20" s="84">
        <v>170.27</v>
      </c>
      <c r="D20" s="84">
        <v>0</v>
      </c>
    </row>
    <row r="21" spans="2:6" x14ac:dyDescent="0.25">
      <c r="B21" s="3" t="s">
        <v>46</v>
      </c>
      <c r="C21" s="119">
        <v>1064.42</v>
      </c>
      <c r="D21" s="119">
        <v>1479.79</v>
      </c>
      <c r="F21" s="114"/>
    </row>
    <row r="22" spans="2:6" x14ac:dyDescent="0.25">
      <c r="B22" s="3" t="s">
        <v>47</v>
      </c>
      <c r="C22" s="119">
        <v>526.87</v>
      </c>
      <c r="D22" s="119">
        <v>1533.03</v>
      </c>
    </row>
    <row r="23" spans="2:6" x14ac:dyDescent="0.25">
      <c r="B23" s="10" t="s">
        <v>48</v>
      </c>
      <c r="C23" s="92">
        <v>0</v>
      </c>
      <c r="D23" s="92">
        <v>0</v>
      </c>
    </row>
    <row r="24" spans="2:6" ht="15.75" thickBot="1" x14ac:dyDescent="0.3">
      <c r="B24" s="11" t="s">
        <v>49</v>
      </c>
      <c r="C24" s="93">
        <v>87990.099999999991</v>
      </c>
      <c r="D24" s="93">
        <v>84920.49</v>
      </c>
      <c r="E24" s="25"/>
      <c r="F24" s="25"/>
    </row>
    <row r="25" spans="2:6" ht="16.5" thickTop="1" thickBot="1" x14ac:dyDescent="0.3">
      <c r="C25" s="94"/>
      <c r="D25" s="94"/>
    </row>
    <row r="26" spans="2:6" ht="16.5" thickTop="1" thickBot="1" x14ac:dyDescent="0.3">
      <c r="C26" s="219" t="s">
        <v>29</v>
      </c>
      <c r="D26" s="220"/>
    </row>
    <row r="27" spans="2:6" ht="23.25" thickTop="1" x14ac:dyDescent="0.25">
      <c r="B27" s="175" t="s">
        <v>51</v>
      </c>
      <c r="C27" s="176" t="s">
        <v>168</v>
      </c>
      <c r="D27" s="177" t="s">
        <v>169</v>
      </c>
    </row>
    <row r="28" spans="2:6" x14ac:dyDescent="0.25">
      <c r="B28" s="10" t="s">
        <v>52</v>
      </c>
      <c r="C28" s="95">
        <v>42092.75</v>
      </c>
      <c r="D28" s="95">
        <v>40552.399999999994</v>
      </c>
      <c r="E28" s="25"/>
      <c r="F28" s="25"/>
    </row>
    <row r="29" spans="2:6" x14ac:dyDescent="0.25">
      <c r="B29" s="3" t="s">
        <v>53</v>
      </c>
      <c r="C29" s="96">
        <v>1799.6399999999976</v>
      </c>
      <c r="D29" s="116">
        <v>1799.64</v>
      </c>
    </row>
    <row r="30" spans="2:6" x14ac:dyDescent="0.25">
      <c r="B30" s="3" t="s">
        <v>54</v>
      </c>
      <c r="C30" s="96">
        <v>23815.49</v>
      </c>
      <c r="D30" s="116">
        <v>23815.49</v>
      </c>
    </row>
    <row r="31" spans="2:6" x14ac:dyDescent="0.25">
      <c r="B31" s="3" t="s">
        <v>55</v>
      </c>
      <c r="C31" s="96">
        <v>0</v>
      </c>
      <c r="D31" s="116">
        <v>0</v>
      </c>
    </row>
    <row r="32" spans="2:6" x14ac:dyDescent="0.25">
      <c r="B32" s="3" t="s">
        <v>56</v>
      </c>
      <c r="C32" s="96">
        <v>11278.74</v>
      </c>
      <c r="D32" s="116">
        <v>10435.030000000001</v>
      </c>
      <c r="E32" s="110"/>
    </row>
    <row r="33" spans="2:12" x14ac:dyDescent="0.25">
      <c r="B33" s="3" t="s">
        <v>57</v>
      </c>
      <c r="C33" s="116">
        <v>0</v>
      </c>
      <c r="D33" s="116">
        <v>1515.71</v>
      </c>
    </row>
    <row r="34" spans="2:12" x14ac:dyDescent="0.25">
      <c r="B34" s="3" t="s">
        <v>164</v>
      </c>
      <c r="C34" s="116">
        <v>-66.7</v>
      </c>
      <c r="D34" s="116">
        <v>19.84</v>
      </c>
    </row>
    <row r="35" spans="2:12" x14ac:dyDescent="0.25">
      <c r="B35" s="3" t="s">
        <v>58</v>
      </c>
      <c r="C35" s="116">
        <v>5623.41</v>
      </c>
      <c r="D35" s="116">
        <v>2148.6</v>
      </c>
    </row>
    <row r="36" spans="2:12" x14ac:dyDescent="0.25">
      <c r="B36" s="3" t="s">
        <v>59</v>
      </c>
      <c r="C36" s="96">
        <v>439.38000000000011</v>
      </c>
      <c r="D36" s="116">
        <v>1049.6399999999981</v>
      </c>
    </row>
    <row r="37" spans="2:12" x14ac:dyDescent="0.25">
      <c r="B37" s="3" t="s">
        <v>60</v>
      </c>
      <c r="C37" s="96">
        <v>-612.96</v>
      </c>
      <c r="D37" s="116">
        <v>-141.62</v>
      </c>
    </row>
    <row r="38" spans="2:12" x14ac:dyDescent="0.25">
      <c r="B38" s="3" t="s">
        <v>165</v>
      </c>
      <c r="C38" s="96">
        <v>-184.25</v>
      </c>
      <c r="D38" s="116">
        <v>-89.93</v>
      </c>
    </row>
    <row r="39" spans="2:12" x14ac:dyDescent="0.25">
      <c r="B39" s="10" t="s">
        <v>61</v>
      </c>
      <c r="C39" s="95">
        <v>4063.1</v>
      </c>
      <c r="D39" s="95">
        <v>3840.6500000000005</v>
      </c>
      <c r="E39" s="25"/>
      <c r="F39" s="25"/>
    </row>
    <row r="40" spans="2:12" x14ac:dyDescent="0.25">
      <c r="B40" s="3" t="s">
        <v>62</v>
      </c>
      <c r="C40" s="96">
        <v>2666.19</v>
      </c>
      <c r="D40" s="116">
        <v>1685.92</v>
      </c>
      <c r="E40" s="110"/>
      <c r="F40" s="25"/>
    </row>
    <row r="41" spans="2:12" x14ac:dyDescent="0.25">
      <c r="B41" s="3" t="s">
        <v>63</v>
      </c>
      <c r="C41" s="96">
        <v>1192.43</v>
      </c>
      <c r="D41" s="96">
        <v>1339.8</v>
      </c>
    </row>
    <row r="42" spans="2:12" x14ac:dyDescent="0.25">
      <c r="B42" s="3" t="s">
        <v>64</v>
      </c>
      <c r="C42" s="96">
        <v>0</v>
      </c>
      <c r="D42" s="96">
        <v>0</v>
      </c>
    </row>
    <row r="43" spans="2:12" x14ac:dyDescent="0.25">
      <c r="B43" s="3" t="s">
        <v>65</v>
      </c>
      <c r="C43" s="116">
        <v>88.15</v>
      </c>
      <c r="D43" s="116">
        <v>288.76</v>
      </c>
      <c r="G43" s="127"/>
      <c r="H43" s="127"/>
      <c r="I43" s="127"/>
      <c r="J43" s="127"/>
      <c r="K43" s="127"/>
      <c r="L43" s="127"/>
    </row>
    <row r="44" spans="2:12" x14ac:dyDescent="0.25">
      <c r="B44" s="3" t="s">
        <v>66</v>
      </c>
      <c r="C44" s="116">
        <v>0</v>
      </c>
      <c r="D44" s="116">
        <v>526.16999999999996</v>
      </c>
      <c r="G44" s="127"/>
      <c r="H44" s="127"/>
      <c r="I44" s="127"/>
      <c r="J44" s="127"/>
      <c r="K44" s="127"/>
      <c r="L44" s="127"/>
    </row>
    <row r="45" spans="2:12" x14ac:dyDescent="0.25">
      <c r="B45" s="3" t="s">
        <v>67</v>
      </c>
      <c r="C45" s="116">
        <v>116.33</v>
      </c>
      <c r="D45" s="116">
        <v>0</v>
      </c>
      <c r="G45" s="127"/>
      <c r="H45" s="127"/>
      <c r="I45" s="127"/>
      <c r="J45" s="127"/>
      <c r="K45" s="127"/>
      <c r="L45" s="127"/>
    </row>
    <row r="46" spans="2:12" x14ac:dyDescent="0.25">
      <c r="B46" s="3" t="s">
        <v>68</v>
      </c>
      <c r="C46" s="116">
        <v>0</v>
      </c>
      <c r="D46" s="116">
        <v>0</v>
      </c>
      <c r="G46" s="127"/>
      <c r="H46" s="127"/>
      <c r="I46" s="127"/>
      <c r="J46" s="127"/>
      <c r="K46" s="127"/>
      <c r="L46" s="127"/>
    </row>
    <row r="47" spans="2:12" x14ac:dyDescent="0.25">
      <c r="B47" s="10" t="s">
        <v>69</v>
      </c>
      <c r="C47" s="95">
        <v>41834.250000000007</v>
      </c>
      <c r="D47" s="95">
        <v>40527.440000000002</v>
      </c>
      <c r="G47" s="128"/>
      <c r="H47" s="127"/>
      <c r="I47" s="127"/>
      <c r="J47" s="127"/>
      <c r="K47" s="129"/>
      <c r="L47" s="127"/>
    </row>
    <row r="48" spans="2:12" x14ac:dyDescent="0.25">
      <c r="B48" s="3" t="s">
        <v>62</v>
      </c>
      <c r="C48" s="96">
        <v>14110.71</v>
      </c>
      <c r="D48" s="116">
        <v>18455.97</v>
      </c>
      <c r="E48" s="110"/>
      <c r="G48" s="126"/>
      <c r="H48" s="27"/>
      <c r="I48" s="27"/>
      <c r="J48" s="27"/>
      <c r="K48" s="126"/>
      <c r="L48" s="27"/>
    </row>
    <row r="49" spans="2:12" x14ac:dyDescent="0.25">
      <c r="B49" s="3" t="s">
        <v>63</v>
      </c>
      <c r="C49" s="96">
        <v>1080.0899999999999</v>
      </c>
      <c r="D49" s="116">
        <v>2809.25</v>
      </c>
      <c r="E49" s="110"/>
      <c r="G49" s="126"/>
      <c r="H49" s="27"/>
      <c r="I49" s="27"/>
      <c r="J49" s="27"/>
      <c r="K49" s="126"/>
      <c r="L49" s="27"/>
    </row>
    <row r="50" spans="2:12" x14ac:dyDescent="0.25">
      <c r="B50" s="3" t="s">
        <v>70</v>
      </c>
      <c r="C50" s="116">
        <v>20834.36</v>
      </c>
      <c r="D50" s="116">
        <v>14903.47</v>
      </c>
      <c r="E50" s="110"/>
      <c r="K50" s="25"/>
    </row>
    <row r="51" spans="2:12" x14ac:dyDescent="0.25">
      <c r="B51" s="12" t="s">
        <v>71</v>
      </c>
      <c r="C51" s="116">
        <v>0</v>
      </c>
      <c r="D51" s="116">
        <v>0</v>
      </c>
      <c r="K51" s="25"/>
    </row>
    <row r="52" spans="2:12" x14ac:dyDescent="0.25">
      <c r="B52" s="3" t="s">
        <v>72</v>
      </c>
      <c r="C52" s="116">
        <v>3533.05</v>
      </c>
      <c r="D52" s="116">
        <v>2889.78</v>
      </c>
      <c r="F52" s="114"/>
      <c r="G52" s="25"/>
      <c r="K52" s="25"/>
    </row>
    <row r="53" spans="2:12" x14ac:dyDescent="0.25">
      <c r="B53" s="3" t="s">
        <v>66</v>
      </c>
      <c r="C53" s="116">
        <v>431.92</v>
      </c>
      <c r="D53" s="116">
        <v>190.05</v>
      </c>
      <c r="F53" s="114"/>
      <c r="K53" s="25"/>
    </row>
    <row r="54" spans="2:12" x14ac:dyDescent="0.25">
      <c r="B54" s="3" t="s">
        <v>67</v>
      </c>
      <c r="C54" s="116">
        <v>1003.12</v>
      </c>
      <c r="D54" s="116">
        <v>250.1</v>
      </c>
      <c r="K54" s="25"/>
    </row>
    <row r="55" spans="2:12" x14ac:dyDescent="0.25">
      <c r="B55" s="3" t="s">
        <v>68</v>
      </c>
      <c r="C55" s="116">
        <v>841</v>
      </c>
      <c r="D55" s="116">
        <v>1028.82</v>
      </c>
      <c r="F55" s="114"/>
      <c r="K55" s="25"/>
    </row>
    <row r="56" spans="2:12" ht="23.25" x14ac:dyDescent="0.25">
      <c r="B56" s="13" t="s">
        <v>73</v>
      </c>
      <c r="C56" s="96">
        <v>0</v>
      </c>
      <c r="D56" s="96">
        <v>0</v>
      </c>
      <c r="G56" s="25"/>
    </row>
    <row r="57" spans="2:12" x14ac:dyDescent="0.25">
      <c r="B57" s="9" t="s">
        <v>74</v>
      </c>
      <c r="C57" s="95">
        <v>87990.1</v>
      </c>
      <c r="D57" s="95">
        <v>84920.489999999991</v>
      </c>
      <c r="E57" s="25"/>
      <c r="F57" s="25"/>
      <c r="G57" s="25"/>
    </row>
    <row r="58" spans="2:12" ht="15.75" thickBot="1" x14ac:dyDescent="0.3">
      <c r="B58" s="20" t="s">
        <v>75</v>
      </c>
      <c r="C58" s="97">
        <v>12.223274900431614</v>
      </c>
      <c r="D58" s="98">
        <v>11.796855486575804</v>
      </c>
      <c r="G58" s="25"/>
    </row>
    <row r="59" spans="2:12" ht="15.75" thickTop="1" x14ac:dyDescent="0.25"/>
    <row r="60" spans="2:12" x14ac:dyDescent="0.25">
      <c r="C60" s="29"/>
      <c r="D60" s="68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48576"/>
  <sheetViews>
    <sheetView topLeftCell="A13" zoomScale="90" zoomScaleNormal="90" workbookViewId="0">
      <selection activeCell="C2" sqref="C2:K2"/>
    </sheetView>
  </sheetViews>
  <sheetFormatPr defaultRowHeight="15" x14ac:dyDescent="0.25"/>
  <cols>
    <col min="1" max="1" width="2.5703125" customWidth="1"/>
    <col min="2" max="2" width="32.42578125" customWidth="1"/>
    <col min="3" max="3" width="11" customWidth="1"/>
    <col min="4" max="4" width="13" customWidth="1"/>
    <col min="5" max="5" width="11" customWidth="1"/>
    <col min="6" max="7" width="12" customWidth="1"/>
    <col min="8" max="8" width="11" customWidth="1"/>
    <col min="9" max="9" width="13.28515625" customWidth="1"/>
    <col min="10" max="11" width="13.42578125" customWidth="1"/>
    <col min="12" max="12" width="10.140625" customWidth="1"/>
    <col min="13" max="13" width="11" customWidth="1"/>
    <col min="14" max="14" width="33.42578125" customWidth="1"/>
  </cols>
  <sheetData>
    <row r="1" spans="2:14" ht="15.75" thickBot="1" x14ac:dyDescent="0.3">
      <c r="I1" s="75"/>
      <c r="J1" s="27"/>
    </row>
    <row r="2" spans="2:14" ht="16.5" thickTop="1" thickBot="1" x14ac:dyDescent="0.3">
      <c r="C2" s="216" t="s">
        <v>29</v>
      </c>
      <c r="D2" s="217"/>
      <c r="E2" s="217"/>
      <c r="F2" s="217"/>
      <c r="G2" s="217"/>
      <c r="H2" s="217"/>
      <c r="I2" s="217"/>
      <c r="J2" s="217"/>
      <c r="K2" s="218"/>
    </row>
    <row r="3" spans="2:14" ht="68.25" thickTop="1" x14ac:dyDescent="0.25">
      <c r="B3" s="178"/>
      <c r="C3" s="179" t="s">
        <v>53</v>
      </c>
      <c r="D3" s="179" t="s">
        <v>85</v>
      </c>
      <c r="E3" s="179" t="s">
        <v>56</v>
      </c>
      <c r="F3" s="179" t="s">
        <v>57</v>
      </c>
      <c r="G3" s="179" t="s">
        <v>163</v>
      </c>
      <c r="H3" s="179" t="s">
        <v>59</v>
      </c>
      <c r="I3" s="179" t="s">
        <v>86</v>
      </c>
      <c r="J3" s="180" t="s">
        <v>162</v>
      </c>
      <c r="K3" s="181" t="s">
        <v>87</v>
      </c>
      <c r="M3" s="25"/>
    </row>
    <row r="4" spans="2:14" ht="15" customHeight="1" x14ac:dyDescent="0.25">
      <c r="B4" s="196" t="s">
        <v>170</v>
      </c>
      <c r="C4" s="197"/>
      <c r="D4" s="197"/>
      <c r="E4" s="197"/>
      <c r="F4" s="197"/>
      <c r="G4" s="197"/>
      <c r="H4" s="197"/>
      <c r="I4" s="197"/>
      <c r="J4" s="198"/>
      <c r="K4" s="199"/>
      <c r="M4" s="25"/>
    </row>
    <row r="5" spans="2:14" x14ac:dyDescent="0.25">
      <c r="B5" s="18" t="s">
        <v>174</v>
      </c>
      <c r="C5" s="39">
        <v>1799.64</v>
      </c>
      <c r="D5" s="115">
        <v>23815.49</v>
      </c>
      <c r="E5" s="115">
        <v>11278.74</v>
      </c>
      <c r="F5" s="115">
        <v>0</v>
      </c>
      <c r="G5" s="115">
        <v>5500.55</v>
      </c>
      <c r="H5" s="115">
        <v>0</v>
      </c>
      <c r="I5" s="115">
        <v>42394.420000000006</v>
      </c>
      <c r="J5" s="115">
        <v>-648.25</v>
      </c>
      <c r="K5" s="117">
        <v>41746.170000000006</v>
      </c>
      <c r="L5" s="25"/>
      <c r="M5" s="25"/>
    </row>
    <row r="6" spans="2:14" x14ac:dyDescent="0.25">
      <c r="B6" s="16" t="s">
        <v>88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70">
        <v>0</v>
      </c>
      <c r="K6" s="42">
        <v>0</v>
      </c>
      <c r="M6" s="25"/>
      <c r="N6" s="118"/>
    </row>
    <row r="7" spans="2:14" x14ac:dyDescent="0.25">
      <c r="B7" s="16" t="s">
        <v>89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70">
        <v>0</v>
      </c>
      <c r="K7" s="42">
        <v>0</v>
      </c>
      <c r="M7" s="25"/>
    </row>
    <row r="8" spans="2:14" x14ac:dyDescent="0.25">
      <c r="B8" s="18" t="s">
        <v>90</v>
      </c>
      <c r="C8" s="39">
        <v>1799.64</v>
      </c>
      <c r="D8" s="39">
        <v>23815.49</v>
      </c>
      <c r="E8" s="39">
        <v>11278.74</v>
      </c>
      <c r="F8" s="39">
        <v>0</v>
      </c>
      <c r="G8" s="39">
        <v>5500.55</v>
      </c>
      <c r="H8" s="39">
        <v>0</v>
      </c>
      <c r="I8" s="39">
        <v>42394.420000000006</v>
      </c>
      <c r="J8" s="39">
        <v>-648.25</v>
      </c>
      <c r="K8" s="39">
        <v>41746.170000000006</v>
      </c>
      <c r="M8" s="25"/>
    </row>
    <row r="9" spans="2:14" x14ac:dyDescent="0.25">
      <c r="B9" s="16" t="s">
        <v>91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70">
        <v>0</v>
      </c>
      <c r="K9" s="42">
        <v>0</v>
      </c>
      <c r="M9" s="25"/>
    </row>
    <row r="10" spans="2:14" x14ac:dyDescent="0.25">
      <c r="B10" s="16" t="s">
        <v>92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70">
        <v>0</v>
      </c>
      <c r="K10" s="42">
        <v>0</v>
      </c>
      <c r="M10" s="25"/>
    </row>
    <row r="11" spans="2:14" x14ac:dyDescent="0.25">
      <c r="B11" s="16" t="s">
        <v>93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70">
        <v>0</v>
      </c>
      <c r="K11" s="42">
        <v>0</v>
      </c>
      <c r="M11" s="25"/>
      <c r="N11" s="114"/>
    </row>
    <row r="12" spans="2:14" x14ac:dyDescent="0.25">
      <c r="B12" s="17" t="s">
        <v>94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70">
        <v>0</v>
      </c>
      <c r="K12" s="42">
        <v>0</v>
      </c>
      <c r="M12" s="25"/>
    </row>
    <row r="13" spans="2:14" x14ac:dyDescent="0.25">
      <c r="B13" s="16" t="s">
        <v>95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70">
        <v>0</v>
      </c>
      <c r="K13" s="42">
        <v>0</v>
      </c>
    </row>
    <row r="14" spans="2:14" x14ac:dyDescent="0.25">
      <c r="B14" s="16" t="s">
        <v>96</v>
      </c>
      <c r="C14" s="40">
        <v>0</v>
      </c>
      <c r="D14" s="40">
        <v>0</v>
      </c>
      <c r="E14" s="40">
        <v>0</v>
      </c>
      <c r="F14" s="40">
        <v>0</v>
      </c>
      <c r="G14" s="40">
        <v>56.160000000000011</v>
      </c>
      <c r="H14" s="40">
        <v>439.38000000000011</v>
      </c>
      <c r="I14" s="40">
        <v>495.54000000000013</v>
      </c>
      <c r="J14" s="70">
        <v>-148.96</v>
      </c>
      <c r="K14" s="42">
        <v>644.50000000000011</v>
      </c>
    </row>
    <row r="15" spans="2:14" x14ac:dyDescent="0.25">
      <c r="B15" s="18" t="s">
        <v>173</v>
      </c>
      <c r="C15" s="39">
        <v>1799.64</v>
      </c>
      <c r="D15" s="39">
        <v>23815.49</v>
      </c>
      <c r="E15" s="39">
        <v>11278.74</v>
      </c>
      <c r="F15" s="39">
        <v>0</v>
      </c>
      <c r="G15" s="39">
        <v>5556.71</v>
      </c>
      <c r="H15" s="39">
        <v>439.38000000000011</v>
      </c>
      <c r="I15" s="39">
        <v>42889.960000000006</v>
      </c>
      <c r="J15" s="39">
        <v>-797.21</v>
      </c>
      <c r="K15" s="39">
        <v>42092.750000000007</v>
      </c>
      <c r="L15" s="25"/>
      <c r="N15" s="118"/>
    </row>
    <row r="16" spans="2:14" ht="15" customHeight="1" x14ac:dyDescent="0.25">
      <c r="B16" s="196" t="s">
        <v>171</v>
      </c>
      <c r="C16" s="197"/>
      <c r="D16" s="197"/>
      <c r="E16" s="197"/>
      <c r="F16" s="197"/>
      <c r="G16" s="197"/>
      <c r="H16" s="197"/>
      <c r="I16" s="197"/>
      <c r="J16" s="198"/>
      <c r="K16" s="199"/>
    </row>
    <row r="17" spans="2:13" x14ac:dyDescent="0.25">
      <c r="B17" s="18" t="s">
        <v>161</v>
      </c>
      <c r="C17" s="39">
        <v>1799.64</v>
      </c>
      <c r="D17" s="39">
        <v>23815.49</v>
      </c>
      <c r="E17" s="39">
        <v>10435.030000000001</v>
      </c>
      <c r="F17" s="39">
        <v>0</v>
      </c>
      <c r="G17" s="39">
        <v>2526.98</v>
      </c>
      <c r="H17" s="39">
        <v>0</v>
      </c>
      <c r="I17" s="39">
        <v>38577.140000000007</v>
      </c>
      <c r="J17" s="39">
        <v>-213.11</v>
      </c>
      <c r="K17" s="39">
        <v>38364.030000000006</v>
      </c>
      <c r="M17" s="25"/>
    </row>
    <row r="18" spans="2:13" x14ac:dyDescent="0.25">
      <c r="B18" s="16" t="s">
        <v>88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70">
        <v>0</v>
      </c>
      <c r="K18" s="42">
        <v>0</v>
      </c>
    </row>
    <row r="19" spans="2:13" x14ac:dyDescent="0.25">
      <c r="B19" s="16" t="s">
        <v>89</v>
      </c>
      <c r="C19" s="40">
        <v>0</v>
      </c>
      <c r="D19" s="40">
        <v>0</v>
      </c>
      <c r="E19" s="40">
        <v>0</v>
      </c>
      <c r="F19" s="40">
        <v>1515.71</v>
      </c>
      <c r="G19" s="40">
        <v>-358.54</v>
      </c>
      <c r="H19" s="40">
        <v>0</v>
      </c>
      <c r="I19" s="40">
        <v>1157.17</v>
      </c>
      <c r="J19" s="70">
        <v>0</v>
      </c>
      <c r="K19" s="42">
        <v>1157.17</v>
      </c>
    </row>
    <row r="20" spans="2:13" x14ac:dyDescent="0.25">
      <c r="B20" s="18" t="s">
        <v>90</v>
      </c>
      <c r="C20" s="39">
        <v>1799.64</v>
      </c>
      <c r="D20" s="39">
        <v>23815.49</v>
      </c>
      <c r="E20" s="39">
        <v>10435.030000000001</v>
      </c>
      <c r="F20" s="39">
        <v>1515.71</v>
      </c>
      <c r="G20" s="39">
        <v>2168.44</v>
      </c>
      <c r="H20" s="39">
        <v>0</v>
      </c>
      <c r="I20" s="39">
        <v>39734.310000000005</v>
      </c>
      <c r="J20" s="39">
        <v>-213.11</v>
      </c>
      <c r="K20" s="39">
        <v>39521.200000000004</v>
      </c>
    </row>
    <row r="21" spans="2:13" x14ac:dyDescent="0.25">
      <c r="B21" s="16" t="s">
        <v>91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70">
        <v>0</v>
      </c>
      <c r="K21" s="42">
        <v>0</v>
      </c>
    </row>
    <row r="22" spans="2:13" x14ac:dyDescent="0.25">
      <c r="B22" s="16" t="s">
        <v>92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70">
        <v>0</v>
      </c>
      <c r="K22" s="42">
        <v>0</v>
      </c>
    </row>
    <row r="23" spans="2:13" x14ac:dyDescent="0.25">
      <c r="B23" s="16" t="s">
        <v>93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70">
        <v>0</v>
      </c>
      <c r="K23" s="42">
        <v>0</v>
      </c>
    </row>
    <row r="24" spans="2:13" x14ac:dyDescent="0.25">
      <c r="B24" s="17" t="s">
        <v>94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70">
        <v>0</v>
      </c>
      <c r="K24" s="42">
        <v>0</v>
      </c>
    </row>
    <row r="25" spans="2:13" x14ac:dyDescent="0.25">
      <c r="B25" s="16" t="s">
        <v>95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70">
        <v>0</v>
      </c>
      <c r="K25" s="42">
        <v>0</v>
      </c>
    </row>
    <row r="26" spans="2:13" x14ac:dyDescent="0.25">
      <c r="B26" s="16" t="s">
        <v>96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1049.6399999999981</v>
      </c>
      <c r="I26" s="40">
        <v>1049.6399999999981</v>
      </c>
      <c r="J26" s="70">
        <v>-18.440000000000001</v>
      </c>
      <c r="K26" s="42">
        <v>1031.199999999998</v>
      </c>
    </row>
    <row r="27" spans="2:13" ht="15.75" thickBot="1" x14ac:dyDescent="0.3">
      <c r="B27" s="64" t="s">
        <v>172</v>
      </c>
      <c r="C27" s="41">
        <v>1799.64</v>
      </c>
      <c r="D27" s="41">
        <v>23815.49</v>
      </c>
      <c r="E27" s="41">
        <v>10435.030000000001</v>
      </c>
      <c r="F27" s="41">
        <v>1515.71</v>
      </c>
      <c r="G27" s="41">
        <v>2168.44</v>
      </c>
      <c r="H27" s="41">
        <v>1049.6399999999981</v>
      </c>
      <c r="I27" s="41">
        <v>40783.950000000004</v>
      </c>
      <c r="J27" s="41">
        <v>-231.55</v>
      </c>
      <c r="K27" s="39">
        <v>40552.400000000001</v>
      </c>
      <c r="L27" s="25"/>
    </row>
    <row r="28" spans="2:13" ht="15.75" thickTop="1" x14ac:dyDescent="0.25"/>
    <row r="29" spans="2:13" x14ac:dyDescent="0.25">
      <c r="G29" s="118"/>
    </row>
    <row r="1048576" spans="11:11" x14ac:dyDescent="0.25">
      <c r="K1048576" s="25">
        <v>120626</v>
      </c>
    </row>
  </sheetData>
  <mergeCells count="3">
    <mergeCell ref="B4:K4"/>
    <mergeCell ref="B16:K16"/>
    <mergeCell ref="C2:K2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workbookViewId="0">
      <selection activeCell="C2" sqref="C2:D2"/>
    </sheetView>
  </sheetViews>
  <sheetFormatPr defaultRowHeight="15" x14ac:dyDescent="0.25"/>
  <cols>
    <col min="1" max="1" width="1.5703125" customWidth="1"/>
    <col min="2" max="2" width="47.7109375" customWidth="1"/>
    <col min="3" max="3" width="14.5703125" style="28" customWidth="1"/>
    <col min="4" max="4" width="12" style="28" customWidth="1"/>
    <col min="5" max="5" width="8.140625" customWidth="1"/>
    <col min="6" max="6" width="9.85546875" hidden="1" customWidth="1"/>
    <col min="7" max="7" width="9.140625" hidden="1" customWidth="1"/>
    <col min="8" max="8" width="9.85546875" hidden="1" customWidth="1"/>
    <col min="9" max="9" width="9.140625" hidden="1" customWidth="1"/>
    <col min="10" max="10" width="11.28515625" bestFit="1" customWidth="1"/>
  </cols>
  <sheetData>
    <row r="1" spans="2:9" ht="15.75" thickBot="1" x14ac:dyDescent="0.3">
      <c r="B1" s="27"/>
      <c r="C1" s="37"/>
      <c r="D1" s="37"/>
    </row>
    <row r="2" spans="2:9" ht="16.5" thickTop="1" thickBot="1" x14ac:dyDescent="0.3">
      <c r="B2" s="142"/>
      <c r="C2" s="214" t="s">
        <v>29</v>
      </c>
      <c r="D2" s="215"/>
    </row>
    <row r="3" spans="2:9" ht="35.25" thickTop="1" thickBot="1" x14ac:dyDescent="0.3">
      <c r="B3" s="169"/>
      <c r="C3" s="170" t="s">
        <v>166</v>
      </c>
      <c r="D3" s="171" t="s">
        <v>167</v>
      </c>
      <c r="F3" s="44" t="s">
        <v>155</v>
      </c>
      <c r="G3" s="45" t="s">
        <v>156</v>
      </c>
      <c r="H3" s="44" t="s">
        <v>157</v>
      </c>
      <c r="I3" s="45" t="s">
        <v>158</v>
      </c>
    </row>
    <row r="4" spans="2:9" ht="15.75" thickTop="1" x14ac:dyDescent="0.25">
      <c r="B4" s="30" t="s">
        <v>124</v>
      </c>
      <c r="C4" s="72"/>
      <c r="D4" s="143"/>
      <c r="F4" s="46"/>
      <c r="G4" s="47"/>
      <c r="H4" s="46"/>
      <c r="I4" s="47"/>
    </row>
    <row r="5" spans="2:9" x14ac:dyDescent="0.25">
      <c r="B5" s="31" t="s">
        <v>175</v>
      </c>
      <c r="C5" s="120">
        <v>439.38000000000011</v>
      </c>
      <c r="D5" s="144">
        <v>1049.6399999999981</v>
      </c>
      <c r="E5" s="73"/>
      <c r="F5" s="48">
        <v>1139.44</v>
      </c>
      <c r="G5" s="49" t="e">
        <f>#REF!-F5</f>
        <v>#REF!</v>
      </c>
      <c r="H5" s="48">
        <v>2693.95</v>
      </c>
      <c r="I5" s="49" t="e">
        <f>#REF!-H5</f>
        <v>#REF!</v>
      </c>
    </row>
    <row r="6" spans="2:9" x14ac:dyDescent="0.25">
      <c r="B6" s="31" t="s">
        <v>129</v>
      </c>
      <c r="C6" s="120">
        <v>-468.74</v>
      </c>
      <c r="D6" s="144">
        <v>-8332.48</v>
      </c>
      <c r="E6" s="74"/>
      <c r="F6" s="50">
        <f>SUM(F7:F16)</f>
        <v>2899.1000000000004</v>
      </c>
      <c r="G6" s="49" t="e">
        <f>#REF!-F6</f>
        <v>#REF!</v>
      </c>
      <c r="H6" s="50">
        <f>SUM(H7:H16)</f>
        <v>-2166.4300000000003</v>
      </c>
      <c r="I6" s="49" t="e">
        <f>#REF!-H6</f>
        <v>#REF!</v>
      </c>
    </row>
    <row r="7" spans="2:9" ht="22.5" x14ac:dyDescent="0.25">
      <c r="B7" s="32" t="s">
        <v>130</v>
      </c>
      <c r="C7" s="121">
        <v>913.56</v>
      </c>
      <c r="D7" s="145">
        <v>796.24</v>
      </c>
      <c r="E7" s="33"/>
      <c r="F7" s="51">
        <v>2342.4</v>
      </c>
      <c r="G7" s="49" t="e">
        <f>#REF!-F7</f>
        <v>#REF!</v>
      </c>
      <c r="H7" s="51">
        <v>2450.75</v>
      </c>
      <c r="I7" s="49" t="e">
        <f>#REF!-H7</f>
        <v>#REF!</v>
      </c>
    </row>
    <row r="8" spans="2:9" x14ac:dyDescent="0.25">
      <c r="B8" s="32" t="s">
        <v>131</v>
      </c>
      <c r="C8" s="121">
        <v>-165.7</v>
      </c>
      <c r="D8" s="145">
        <v>91</v>
      </c>
      <c r="F8" s="52">
        <v>103.26</v>
      </c>
      <c r="G8" s="49" t="e">
        <f>#REF!-F8</f>
        <v>#REF!</v>
      </c>
      <c r="H8" s="52">
        <v>-406.4</v>
      </c>
      <c r="I8" s="49" t="e">
        <f>#REF!-H8</f>
        <v>#REF!</v>
      </c>
    </row>
    <row r="9" spans="2:9" x14ac:dyDescent="0.25">
      <c r="B9" s="32" t="s">
        <v>132</v>
      </c>
      <c r="C9" s="121">
        <v>60.1</v>
      </c>
      <c r="D9" s="145">
        <v>180.31</v>
      </c>
      <c r="F9" s="52">
        <v>0</v>
      </c>
      <c r="G9" s="49" t="e">
        <f>#REF!-F9</f>
        <v>#REF!</v>
      </c>
      <c r="H9" s="52">
        <v>-1799.64</v>
      </c>
      <c r="I9" s="49" t="e">
        <f>#REF!-H9</f>
        <v>#REF!</v>
      </c>
    </row>
    <row r="10" spans="2:9" x14ac:dyDescent="0.25">
      <c r="B10" s="32" t="s">
        <v>133</v>
      </c>
      <c r="C10" s="121">
        <v>0.63</v>
      </c>
      <c r="D10" s="145">
        <v>0</v>
      </c>
      <c r="F10" s="52">
        <v>0</v>
      </c>
      <c r="G10" s="49" t="e">
        <f>#REF!-F10</f>
        <v>#REF!</v>
      </c>
      <c r="H10" s="52">
        <v>-15</v>
      </c>
      <c r="I10" s="49" t="e">
        <f>#REF!-H10</f>
        <v>#REF!</v>
      </c>
    </row>
    <row r="11" spans="2:9" x14ac:dyDescent="0.25">
      <c r="B11" s="32" t="s">
        <v>134</v>
      </c>
      <c r="C11" s="121">
        <v>167.78</v>
      </c>
      <c r="D11" s="145">
        <v>-177.49</v>
      </c>
      <c r="F11" s="52">
        <v>458.28</v>
      </c>
      <c r="G11" s="49" t="e">
        <f>#REF!-F11</f>
        <v>#REF!</v>
      </c>
      <c r="H11" s="52">
        <v>354.06</v>
      </c>
      <c r="I11" s="49" t="e">
        <f>#REF!-H11</f>
        <v>#REF!</v>
      </c>
    </row>
    <row r="12" spans="2:9" x14ac:dyDescent="0.25">
      <c r="B12" s="32" t="s">
        <v>135</v>
      </c>
      <c r="C12" s="121">
        <v>2452.9300000000003</v>
      </c>
      <c r="D12" s="145">
        <v>403.1</v>
      </c>
      <c r="F12" s="52">
        <v>-3657.07</v>
      </c>
      <c r="G12" s="49" t="e">
        <f>#REF!-F12</f>
        <v>#REF!</v>
      </c>
      <c r="H12" s="52">
        <v>-4246.87</v>
      </c>
      <c r="I12" s="49" t="e">
        <f>#REF!-H12</f>
        <v>#REF!</v>
      </c>
    </row>
    <row r="13" spans="2:9" x14ac:dyDescent="0.25">
      <c r="B13" s="32" t="s">
        <v>136</v>
      </c>
      <c r="C13" s="121">
        <v>-3183.61</v>
      </c>
      <c r="D13" s="145">
        <v>-4735.7700000000004</v>
      </c>
      <c r="F13" s="52">
        <v>-717.75</v>
      </c>
      <c r="G13" s="49" t="e">
        <f>#REF!-F13</f>
        <v>#REF!</v>
      </c>
      <c r="H13" s="52">
        <v>793.42</v>
      </c>
      <c r="I13" s="49" t="e">
        <f>#REF!-H13</f>
        <v>#REF!</v>
      </c>
    </row>
    <row r="14" spans="2:9" ht="22.5" x14ac:dyDescent="0.25">
      <c r="B14" s="32" t="s">
        <v>137</v>
      </c>
      <c r="C14" s="121">
        <v>-267.66000000000003</v>
      </c>
      <c r="D14" s="145">
        <v>-5630.67</v>
      </c>
      <c r="F14" s="52">
        <v>5115.09</v>
      </c>
      <c r="G14" s="49" t="e">
        <f>#REF!-F14</f>
        <v>#REF!</v>
      </c>
      <c r="H14" s="52">
        <v>1242.94</v>
      </c>
      <c r="I14" s="49" t="e">
        <f>#REF!-H14</f>
        <v>#REF!</v>
      </c>
    </row>
    <row r="15" spans="2:9" x14ac:dyDescent="0.25">
      <c r="B15" s="32" t="s">
        <v>138</v>
      </c>
      <c r="C15" s="121">
        <v>-296.62</v>
      </c>
      <c r="D15" s="145">
        <v>1360.2</v>
      </c>
      <c r="F15" s="52">
        <v>-745.11</v>
      </c>
      <c r="G15" s="49" t="e">
        <f>#REF!-F15</f>
        <v>#REF!</v>
      </c>
      <c r="H15" s="52">
        <v>-599.42999999999995</v>
      </c>
      <c r="I15" s="49" t="e">
        <f>#REF!-H15</f>
        <v>#REF!</v>
      </c>
    </row>
    <row r="16" spans="2:9" x14ac:dyDescent="0.25">
      <c r="B16" s="32" t="s">
        <v>139</v>
      </c>
      <c r="C16" s="121">
        <v>-150.15</v>
      </c>
      <c r="D16" s="145">
        <v>-619.39999999999804</v>
      </c>
      <c r="F16" s="52">
        <v>0</v>
      </c>
      <c r="G16" s="49" t="e">
        <f>#REF!-F16</f>
        <v>#REF!</v>
      </c>
      <c r="H16" s="52">
        <v>59.74</v>
      </c>
      <c r="I16" s="49" t="e">
        <f>#REF!-H16</f>
        <v>#REF!</v>
      </c>
    </row>
    <row r="17" spans="2:11" ht="22.5" x14ac:dyDescent="0.25">
      <c r="B17" s="34" t="s">
        <v>140</v>
      </c>
      <c r="C17" s="122">
        <v>-29.3599999999999</v>
      </c>
      <c r="D17" s="146">
        <v>-7282.840000000002</v>
      </c>
      <c r="E17" s="43"/>
      <c r="F17" s="53">
        <f>F5+F6</f>
        <v>4038.5400000000004</v>
      </c>
      <c r="G17" s="49" t="e">
        <f>#REF!-F17</f>
        <v>#REF!</v>
      </c>
      <c r="H17" s="53">
        <f>H5+H6</f>
        <v>527.51999999999953</v>
      </c>
      <c r="I17" s="49" t="e">
        <f>#REF!-H17</f>
        <v>#REF!</v>
      </c>
    </row>
    <row r="18" spans="2:11" x14ac:dyDescent="0.25">
      <c r="B18" s="30" t="s">
        <v>125</v>
      </c>
      <c r="C18" s="122"/>
      <c r="D18" s="146"/>
      <c r="F18" s="54"/>
      <c r="G18" s="49" t="e">
        <f>#REF!-F18</f>
        <v>#REF!</v>
      </c>
      <c r="H18" s="54"/>
      <c r="I18" s="49" t="e">
        <f>#REF!-H18</f>
        <v>#REF!</v>
      </c>
    </row>
    <row r="19" spans="2:11" x14ac:dyDescent="0.25">
      <c r="B19" s="31" t="s">
        <v>126</v>
      </c>
      <c r="C19" s="120">
        <v>0.63</v>
      </c>
      <c r="D19" s="144">
        <v>2.75</v>
      </c>
      <c r="F19" s="50">
        <f>F20+F21+F22+F23</f>
        <v>26.47</v>
      </c>
      <c r="G19" s="49" t="e">
        <f>#REF!-F19</f>
        <v>#REF!</v>
      </c>
      <c r="H19" s="50">
        <f>H20+H21+H22+H23</f>
        <v>14.77</v>
      </c>
      <c r="I19" s="49" t="e">
        <f>#REF!-H19</f>
        <v>#REF!</v>
      </c>
    </row>
    <row r="20" spans="2:11" ht="22.5" x14ac:dyDescent="0.25">
      <c r="B20" s="32" t="s">
        <v>141</v>
      </c>
      <c r="C20" s="123">
        <v>0.63</v>
      </c>
      <c r="D20" s="147">
        <v>2.75</v>
      </c>
      <c r="F20" s="55">
        <v>26.47</v>
      </c>
      <c r="G20" s="49" t="e">
        <f>#REF!-F20</f>
        <v>#REF!</v>
      </c>
      <c r="H20" s="55">
        <v>14.77</v>
      </c>
      <c r="I20" s="49" t="e">
        <f>#REF!-H20</f>
        <v>#REF!</v>
      </c>
    </row>
    <row r="21" spans="2:11" ht="22.5" x14ac:dyDescent="0.25">
      <c r="B21" s="32" t="s">
        <v>142</v>
      </c>
      <c r="C21" s="120">
        <v>0</v>
      </c>
      <c r="D21" s="147">
        <v>0</v>
      </c>
      <c r="F21" s="55">
        <v>0</v>
      </c>
      <c r="G21" s="49" t="e">
        <f>#REF!-F21</f>
        <v>#REF!</v>
      </c>
      <c r="H21" s="55">
        <v>0</v>
      </c>
      <c r="I21" s="49" t="e">
        <f>#REF!-H21</f>
        <v>#REF!</v>
      </c>
    </row>
    <row r="22" spans="2:11" x14ac:dyDescent="0.25">
      <c r="B22" s="32" t="s">
        <v>143</v>
      </c>
      <c r="C22" s="120">
        <v>0</v>
      </c>
      <c r="D22" s="147">
        <v>0</v>
      </c>
      <c r="F22" s="55">
        <v>0</v>
      </c>
      <c r="G22" s="49" t="e">
        <f>#REF!-F22</f>
        <v>#REF!</v>
      </c>
      <c r="H22" s="55">
        <v>0</v>
      </c>
      <c r="I22" s="49" t="e">
        <f>#REF!-H22</f>
        <v>#REF!</v>
      </c>
    </row>
    <row r="23" spans="2:11" x14ac:dyDescent="0.25">
      <c r="B23" s="32" t="s">
        <v>144</v>
      </c>
      <c r="C23" s="120">
        <v>0</v>
      </c>
      <c r="D23" s="147">
        <v>0</v>
      </c>
      <c r="F23" s="55">
        <v>0</v>
      </c>
      <c r="G23" s="49" t="e">
        <f>#REF!-F23</f>
        <v>#REF!</v>
      </c>
      <c r="H23" s="55">
        <v>0</v>
      </c>
      <c r="I23" s="49" t="e">
        <f>#REF!-H23</f>
        <v>#REF!</v>
      </c>
    </row>
    <row r="24" spans="2:11" x14ac:dyDescent="0.25">
      <c r="B24" s="31" t="s">
        <v>127</v>
      </c>
      <c r="C24" s="120">
        <v>3160.87</v>
      </c>
      <c r="D24" s="148">
        <v>251.4</v>
      </c>
      <c r="F24" s="50">
        <f>F25+F26+F27+F28</f>
        <v>2957.2400000000002</v>
      </c>
      <c r="G24" s="49" t="e">
        <f>#REF!-F24</f>
        <v>#REF!</v>
      </c>
      <c r="H24" s="50">
        <f>H25+H26+H27+H28</f>
        <v>1936.23</v>
      </c>
      <c r="I24" s="49" t="e">
        <f>#REF!-H24</f>
        <v>#REF!</v>
      </c>
    </row>
    <row r="25" spans="2:11" ht="22.5" x14ac:dyDescent="0.25">
      <c r="B25" s="32" t="s">
        <v>145</v>
      </c>
      <c r="C25" s="123">
        <v>3160.87</v>
      </c>
      <c r="D25" s="149">
        <v>251.4</v>
      </c>
      <c r="F25" s="55">
        <v>2232.92</v>
      </c>
      <c r="G25" s="49" t="e">
        <f>#REF!-F25</f>
        <v>#REF!</v>
      </c>
      <c r="H25" s="55">
        <v>1728.59</v>
      </c>
      <c r="I25" s="49" t="e">
        <f>#REF!-H25</f>
        <v>#REF!</v>
      </c>
    </row>
    <row r="26" spans="2:11" ht="22.5" x14ac:dyDescent="0.25">
      <c r="B26" s="32" t="s">
        <v>146</v>
      </c>
      <c r="C26" s="123">
        <v>0</v>
      </c>
      <c r="D26" s="149">
        <v>0</v>
      </c>
      <c r="F26" s="55">
        <v>0</v>
      </c>
      <c r="G26" s="49" t="e">
        <f>#REF!-F26</f>
        <v>#REF!</v>
      </c>
      <c r="H26" s="55">
        <v>0</v>
      </c>
      <c r="I26" s="49" t="e">
        <f>#REF!-H26</f>
        <v>#REF!</v>
      </c>
    </row>
    <row r="27" spans="2:11" x14ac:dyDescent="0.25">
      <c r="B27" s="32" t="s">
        <v>159</v>
      </c>
      <c r="C27" s="123">
        <v>0</v>
      </c>
      <c r="D27" s="149">
        <v>0</v>
      </c>
      <c r="F27" s="56">
        <v>724.32</v>
      </c>
      <c r="G27" s="49" t="e">
        <f>#REF!-F27</f>
        <v>#REF!</v>
      </c>
      <c r="H27" s="56">
        <v>207.64</v>
      </c>
      <c r="I27" s="49" t="e">
        <f>#REF!-H27</f>
        <v>#REF!</v>
      </c>
    </row>
    <row r="28" spans="2:11" x14ac:dyDescent="0.25">
      <c r="B28" s="32" t="s">
        <v>147</v>
      </c>
      <c r="C28" s="123">
        <v>0</v>
      </c>
      <c r="D28" s="149">
        <v>0</v>
      </c>
      <c r="F28" s="56">
        <v>0</v>
      </c>
      <c r="G28" s="49" t="e">
        <f>#REF!-F28</f>
        <v>#REF!</v>
      </c>
      <c r="H28" s="56">
        <v>0</v>
      </c>
      <c r="I28" s="49" t="e">
        <f>#REF!-H28</f>
        <v>#REF!</v>
      </c>
    </row>
    <row r="29" spans="2:11" ht="22.5" x14ac:dyDescent="0.25">
      <c r="B29" s="34" t="s">
        <v>148</v>
      </c>
      <c r="C29" s="122">
        <v>-3160.24</v>
      </c>
      <c r="D29" s="146">
        <v>-248.65</v>
      </c>
      <c r="F29" s="53">
        <f>F19-F24</f>
        <v>-2930.7700000000004</v>
      </c>
      <c r="G29" s="49" t="e">
        <f>#REF!-F29</f>
        <v>#REF!</v>
      </c>
      <c r="H29" s="53">
        <f>H19-H24</f>
        <v>-1921.46</v>
      </c>
      <c r="I29" s="49" t="e">
        <f>#REF!-H29</f>
        <v>#REF!</v>
      </c>
    </row>
    <row r="30" spans="2:11" x14ac:dyDescent="0.25">
      <c r="B30" s="30" t="s">
        <v>128</v>
      </c>
      <c r="C30" s="122"/>
      <c r="D30" s="146"/>
      <c r="F30" s="57"/>
      <c r="G30" s="49" t="e">
        <f>#REF!-F30</f>
        <v>#REF!</v>
      </c>
      <c r="H30" s="57"/>
      <c r="I30" s="139" t="e">
        <f>#REF!-H30</f>
        <v>#REF!</v>
      </c>
      <c r="J30" s="140"/>
      <c r="K30" s="140"/>
    </row>
    <row r="31" spans="2:11" x14ac:dyDescent="0.25">
      <c r="B31" s="31" t="s">
        <v>126</v>
      </c>
      <c r="C31" s="120">
        <v>3973.4</v>
      </c>
      <c r="D31" s="144">
        <v>6350.08</v>
      </c>
      <c r="F31" s="55">
        <v>1212.4000000000001</v>
      </c>
      <c r="G31" s="49" t="e">
        <f>#REF!-F31</f>
        <v>#REF!</v>
      </c>
      <c r="H31" s="55">
        <v>3255.17</v>
      </c>
      <c r="I31" s="139" t="e">
        <f>#REF!-H31</f>
        <v>#REF!</v>
      </c>
      <c r="J31" s="140"/>
      <c r="K31" s="140"/>
    </row>
    <row r="32" spans="2:11" x14ac:dyDescent="0.25">
      <c r="B32" s="31" t="s">
        <v>127</v>
      </c>
      <c r="C32" s="120">
        <v>2089.87</v>
      </c>
      <c r="D32" s="144">
        <v>1070.1400000000001</v>
      </c>
      <c r="F32" s="55">
        <v>2580.9499999999998</v>
      </c>
      <c r="G32" s="49" t="e">
        <f>#REF!-F32</f>
        <v>#REF!</v>
      </c>
      <c r="H32" s="55">
        <v>2523.48</v>
      </c>
      <c r="I32" s="139" t="e">
        <f>#REF!-H32</f>
        <v>#REF!</v>
      </c>
      <c r="J32" s="140"/>
      <c r="K32" s="140"/>
    </row>
    <row r="33" spans="2:12" ht="22.5" x14ac:dyDescent="0.25">
      <c r="B33" s="34" t="s">
        <v>149</v>
      </c>
      <c r="C33" s="122">
        <v>1883.5300000000002</v>
      </c>
      <c r="D33" s="146">
        <v>5279.94</v>
      </c>
      <c r="E33" s="27"/>
      <c r="F33" s="50"/>
      <c r="G33" s="130"/>
      <c r="H33" s="50"/>
      <c r="I33" s="138"/>
      <c r="J33" s="127"/>
      <c r="K33" s="127"/>
      <c r="L33" s="27"/>
    </row>
    <row r="34" spans="2:12" x14ac:dyDescent="0.25">
      <c r="B34" s="30" t="s">
        <v>150</v>
      </c>
      <c r="C34" s="122">
        <v>-1306.0699999999995</v>
      </c>
      <c r="D34" s="146">
        <v>-2251.550000000002</v>
      </c>
      <c r="E34" s="27"/>
      <c r="F34" s="131"/>
      <c r="G34" s="130"/>
      <c r="H34" s="131"/>
      <c r="I34" s="138"/>
      <c r="J34" s="127"/>
      <c r="K34" s="127"/>
      <c r="L34" s="27"/>
    </row>
    <row r="35" spans="2:12" x14ac:dyDescent="0.25">
      <c r="B35" s="30" t="s">
        <v>151</v>
      </c>
      <c r="C35" s="136">
        <v>-1306.0700000000002</v>
      </c>
      <c r="D35" s="124">
        <v>-2251.5500000000002</v>
      </c>
      <c r="E35" s="132"/>
      <c r="F35" s="133"/>
      <c r="G35" s="130"/>
      <c r="H35" s="133"/>
      <c r="I35" s="138"/>
      <c r="J35" s="141"/>
      <c r="K35" s="127"/>
      <c r="L35" s="27"/>
    </row>
    <row r="36" spans="2:12" ht="22.5" x14ac:dyDescent="0.25">
      <c r="B36" s="35" t="s">
        <v>152</v>
      </c>
      <c r="C36" s="137">
        <v>0</v>
      </c>
      <c r="D36" s="150">
        <v>0</v>
      </c>
      <c r="E36" s="27"/>
      <c r="F36" s="134"/>
      <c r="G36" s="130"/>
      <c r="H36" s="134"/>
      <c r="I36" s="130"/>
      <c r="J36" s="27"/>
      <c r="K36" s="27"/>
      <c r="L36" s="27"/>
    </row>
    <row r="37" spans="2:12" x14ac:dyDescent="0.25">
      <c r="B37" s="30" t="s">
        <v>123</v>
      </c>
      <c r="C37" s="122">
        <v>1832.94</v>
      </c>
      <c r="D37" s="124">
        <v>3784.58</v>
      </c>
      <c r="E37" s="27"/>
      <c r="F37" s="133"/>
      <c r="G37" s="130"/>
      <c r="H37" s="133"/>
      <c r="I37" s="130"/>
      <c r="J37" s="27"/>
      <c r="K37" s="27"/>
      <c r="L37" s="27"/>
    </row>
    <row r="38" spans="2:12" x14ac:dyDescent="0.25">
      <c r="B38" s="30" t="s">
        <v>153</v>
      </c>
      <c r="C38" s="122">
        <v>526.87</v>
      </c>
      <c r="D38" s="124">
        <v>1533.03</v>
      </c>
      <c r="E38" s="27"/>
      <c r="F38" s="133"/>
      <c r="G38" s="130"/>
      <c r="H38" s="133"/>
      <c r="I38" s="130"/>
      <c r="J38" s="27"/>
      <c r="K38" s="27"/>
      <c r="L38" s="27"/>
    </row>
    <row r="39" spans="2:12" ht="15.75" thickBot="1" x14ac:dyDescent="0.3">
      <c r="B39" s="36" t="s">
        <v>154</v>
      </c>
      <c r="C39" s="125">
        <v>0</v>
      </c>
      <c r="D39" s="151">
        <v>0</v>
      </c>
      <c r="E39" s="27"/>
      <c r="F39" s="135"/>
      <c r="G39" s="130"/>
      <c r="H39" s="135"/>
      <c r="I39" s="130"/>
      <c r="J39" s="27"/>
      <c r="K39" s="27"/>
      <c r="L39" s="27"/>
    </row>
    <row r="40" spans="2:12" ht="15.75" thickTop="1" x14ac:dyDescent="0.25">
      <c r="C40" s="94"/>
      <c r="D40" s="94"/>
      <c r="F40" s="28"/>
      <c r="H40" s="28"/>
    </row>
    <row r="41" spans="2:12" x14ac:dyDescent="0.25">
      <c r="C41" s="99"/>
      <c r="D41" s="99"/>
    </row>
    <row r="44" spans="2:12" ht="101.25" customHeight="1" x14ac:dyDescent="0.25">
      <c r="B44" s="202"/>
      <c r="C44" s="202"/>
      <c r="D44" s="202"/>
    </row>
    <row r="45" spans="2:12" ht="69.75" customHeight="1" x14ac:dyDescent="0.25">
      <c r="B45" s="202"/>
      <c r="C45" s="202"/>
      <c r="D45" s="202"/>
    </row>
    <row r="46" spans="2:12" ht="52.5" customHeight="1" x14ac:dyDescent="0.25">
      <c r="B46" s="201"/>
      <c r="C46" s="201"/>
      <c r="D46" s="201"/>
    </row>
    <row r="47" spans="2:12" ht="118.5" customHeight="1" x14ac:dyDescent="0.25">
      <c r="B47" s="202"/>
      <c r="C47" s="202"/>
      <c r="D47" s="202"/>
    </row>
    <row r="48" spans="2:12" ht="58.5" customHeight="1" x14ac:dyDescent="0.25">
      <c r="B48" s="200"/>
      <c r="C48" s="200"/>
      <c r="D48" s="200"/>
    </row>
    <row r="49" spans="2:4" ht="76.5" customHeight="1" x14ac:dyDescent="0.25">
      <c r="B49" s="201"/>
      <c r="C49" s="201"/>
      <c r="D49" s="201"/>
    </row>
    <row r="50" spans="2:4" x14ac:dyDescent="0.25">
      <c r="B50" s="113"/>
    </row>
  </sheetData>
  <mergeCells count="7">
    <mergeCell ref="B48:D48"/>
    <mergeCell ref="B49:D49"/>
    <mergeCell ref="C2:D2"/>
    <mergeCell ref="B44:D44"/>
    <mergeCell ref="B45:D45"/>
    <mergeCell ref="B46:D46"/>
    <mergeCell ref="B47:D4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workbookViewId="0">
      <selection activeCell="F25" sqref="F25"/>
    </sheetView>
  </sheetViews>
  <sheetFormatPr defaultRowHeight="15" x14ac:dyDescent="0.25"/>
  <cols>
    <col min="1" max="1" width="3.28515625" customWidth="1"/>
    <col min="2" max="2" width="39.28515625" customWidth="1"/>
    <col min="3" max="7" width="10.140625" customWidth="1"/>
  </cols>
  <sheetData>
    <row r="2" spans="2:12" x14ac:dyDescent="0.25">
      <c r="B2" s="27"/>
    </row>
    <row r="3" spans="2:12" ht="15" customHeight="1" x14ac:dyDescent="0.25">
      <c r="B3" s="208"/>
      <c r="C3" s="107" t="s">
        <v>176</v>
      </c>
      <c r="D3" s="107" t="s">
        <v>176</v>
      </c>
      <c r="E3" s="107" t="s">
        <v>176</v>
      </c>
      <c r="F3" s="107" t="s">
        <v>176</v>
      </c>
      <c r="G3" s="205" t="s">
        <v>97</v>
      </c>
    </row>
    <row r="4" spans="2:12" x14ac:dyDescent="0.25">
      <c r="B4" s="209"/>
      <c r="C4" s="106" t="s">
        <v>177</v>
      </c>
      <c r="D4" s="106" t="s">
        <v>160</v>
      </c>
      <c r="E4" s="106" t="s">
        <v>178</v>
      </c>
      <c r="F4" s="106" t="s">
        <v>178</v>
      </c>
      <c r="G4" s="205"/>
    </row>
    <row r="5" spans="2:12" x14ac:dyDescent="0.25">
      <c r="B5" s="19" t="s">
        <v>0</v>
      </c>
      <c r="C5" s="58">
        <v>25654.48</v>
      </c>
      <c r="D5" s="58">
        <v>28365.5</v>
      </c>
      <c r="E5" s="79">
        <v>6183.4413941044613</v>
      </c>
      <c r="F5" s="80">
        <v>6770.7786317849814</v>
      </c>
      <c r="G5" s="60">
        <v>90.442544640496379</v>
      </c>
    </row>
    <row r="6" spans="2:12" x14ac:dyDescent="0.25">
      <c r="B6" s="100" t="s">
        <v>98</v>
      </c>
      <c r="C6" s="77">
        <v>913.56</v>
      </c>
      <c r="D6" s="77">
        <v>796.24</v>
      </c>
      <c r="E6" s="81">
        <v>220.19330424931908</v>
      </c>
      <c r="F6" s="82">
        <v>190.06062920704636</v>
      </c>
      <c r="G6" s="101">
        <v>114.73425097960413</v>
      </c>
    </row>
    <row r="7" spans="2:12" x14ac:dyDescent="0.25">
      <c r="B7" s="19" t="s">
        <v>99</v>
      </c>
      <c r="C7" s="58">
        <v>8569.11</v>
      </c>
      <c r="D7" s="58">
        <v>8427.989999999998</v>
      </c>
      <c r="E7" s="79">
        <v>2065.3932367615512</v>
      </c>
      <c r="F7" s="80">
        <v>2011.7415381677563</v>
      </c>
      <c r="G7" s="60">
        <v>101.67442059138658</v>
      </c>
    </row>
    <row r="8" spans="2:12" x14ac:dyDescent="0.25">
      <c r="B8" s="100" t="s">
        <v>100</v>
      </c>
      <c r="C8" s="77">
        <v>36.140000000000782</v>
      </c>
      <c r="D8" s="77">
        <v>1082.1999999999975</v>
      </c>
      <c r="E8" s="81">
        <v>8.7107426064741933</v>
      </c>
      <c r="F8" s="82">
        <v>258.31861364395797</v>
      </c>
      <c r="G8" s="101">
        <v>3.3394936240991373</v>
      </c>
    </row>
    <row r="9" spans="2:12" x14ac:dyDescent="0.25">
      <c r="B9" s="19" t="s">
        <v>101</v>
      </c>
      <c r="C9" s="58">
        <v>389.96000000000015</v>
      </c>
      <c r="D9" s="58">
        <v>1170.2899999999981</v>
      </c>
      <c r="E9" s="79">
        <v>93.991178384632107</v>
      </c>
      <c r="F9" s="80">
        <v>279.34549100109757</v>
      </c>
      <c r="G9" s="60">
        <v>33.321655316203739</v>
      </c>
    </row>
    <row r="10" spans="2:12" x14ac:dyDescent="0.25">
      <c r="B10" s="100" t="s">
        <v>102</v>
      </c>
      <c r="C10" s="77">
        <v>255.46000000000009</v>
      </c>
      <c r="D10" s="77">
        <v>959.7099999999981</v>
      </c>
      <c r="E10" s="81">
        <v>61.572947046205037</v>
      </c>
      <c r="F10" s="82">
        <v>229.08053659235168</v>
      </c>
      <c r="G10" s="101">
        <v>26.618457659084577</v>
      </c>
      <c r="I10" s="140"/>
      <c r="J10" s="140"/>
      <c r="K10" s="140"/>
      <c r="L10" s="140"/>
    </row>
    <row r="11" spans="2:12" x14ac:dyDescent="0.25">
      <c r="B11" s="19" t="s">
        <v>103</v>
      </c>
      <c r="C11" s="59">
        <v>1303.52</v>
      </c>
      <c r="D11" s="59">
        <v>1966.5299999999982</v>
      </c>
      <c r="E11" s="79">
        <v>314.18448263395112</v>
      </c>
      <c r="F11" s="80">
        <v>469.40612020814393</v>
      </c>
      <c r="G11" s="60">
        <v>66.28528423161616</v>
      </c>
      <c r="I11" s="166"/>
      <c r="J11" s="167"/>
      <c r="K11" s="167"/>
      <c r="L11" s="140"/>
    </row>
    <row r="12" spans="2:12" x14ac:dyDescent="0.25">
      <c r="B12" s="100" t="s">
        <v>104</v>
      </c>
      <c r="C12" s="78">
        <v>255.46000000000009</v>
      </c>
      <c r="D12" s="78">
        <v>959.7099999999981</v>
      </c>
      <c r="E12" s="81">
        <v>61.572947046205037</v>
      </c>
      <c r="F12" s="82">
        <v>229.08053659235168</v>
      </c>
      <c r="G12" s="101">
        <v>26.618457659084577</v>
      </c>
      <c r="I12" s="166"/>
      <c r="J12" s="168"/>
      <c r="K12" s="167"/>
      <c r="L12" s="140"/>
    </row>
    <row r="13" spans="2:12" x14ac:dyDescent="0.25">
      <c r="B13" s="19" t="s">
        <v>22</v>
      </c>
      <c r="C13" s="58">
        <v>439.38000000000011</v>
      </c>
      <c r="D13" s="58">
        <v>1049.6399999999981</v>
      </c>
      <c r="E13" s="79">
        <v>105.90276940875897</v>
      </c>
      <c r="F13" s="80">
        <v>250.54661765407889</v>
      </c>
      <c r="G13" s="60">
        <v>41.860066308448701</v>
      </c>
      <c r="I13" s="140"/>
      <c r="J13" s="140"/>
      <c r="K13" s="140"/>
      <c r="L13" s="140"/>
    </row>
    <row r="14" spans="2:12" ht="15" customHeight="1" x14ac:dyDescent="0.25">
      <c r="B14" s="203"/>
      <c r="C14" s="105" t="s">
        <v>179</v>
      </c>
      <c r="D14" s="105" t="s">
        <v>179</v>
      </c>
      <c r="E14" s="105" t="s">
        <v>179</v>
      </c>
      <c r="F14" s="105" t="s">
        <v>179</v>
      </c>
      <c r="G14" s="205" t="s">
        <v>97</v>
      </c>
    </row>
    <row r="15" spans="2:12" x14ac:dyDescent="0.25">
      <c r="B15" s="204"/>
      <c r="C15" s="106" t="s">
        <v>177</v>
      </c>
      <c r="D15" s="106" t="s">
        <v>160</v>
      </c>
      <c r="E15" s="106" t="s">
        <v>178</v>
      </c>
      <c r="F15" s="106" t="s">
        <v>178</v>
      </c>
      <c r="G15" s="205"/>
    </row>
    <row r="16" spans="2:12" x14ac:dyDescent="0.25">
      <c r="B16" s="100" t="s">
        <v>105</v>
      </c>
      <c r="C16" s="102">
        <v>87990.099999999991</v>
      </c>
      <c r="D16" s="102">
        <v>84920.49</v>
      </c>
      <c r="E16" s="102">
        <v>21518.733186598187</v>
      </c>
      <c r="F16" s="102">
        <v>20358.27919353679</v>
      </c>
      <c r="G16" s="103">
        <v>103.614687103195</v>
      </c>
    </row>
    <row r="17" spans="2:7" x14ac:dyDescent="0.25">
      <c r="B17" s="19" t="s">
        <v>30</v>
      </c>
      <c r="C17" s="63">
        <v>35708.17</v>
      </c>
      <c r="D17" s="63">
        <v>32587.29</v>
      </c>
      <c r="E17" s="63">
        <v>8732.7390560039112</v>
      </c>
      <c r="F17" s="63">
        <v>7812.2623642509543</v>
      </c>
      <c r="G17" s="62">
        <v>109.57698538295145</v>
      </c>
    </row>
    <row r="18" spans="2:7" x14ac:dyDescent="0.25">
      <c r="B18" s="100" t="s">
        <v>39</v>
      </c>
      <c r="C18" s="102">
        <v>52281.929999999993</v>
      </c>
      <c r="D18" s="102">
        <v>52333.200000000004</v>
      </c>
      <c r="E18" s="102">
        <v>12785.994130594274</v>
      </c>
      <c r="F18" s="102">
        <v>12546.016829285836</v>
      </c>
      <c r="G18" s="103">
        <v>99.902031597532712</v>
      </c>
    </row>
    <row r="19" spans="2:7" x14ac:dyDescent="0.25">
      <c r="B19" s="19" t="s">
        <v>40</v>
      </c>
      <c r="C19" s="63">
        <v>25356.94</v>
      </c>
      <c r="D19" s="63">
        <v>22750.86</v>
      </c>
      <c r="E19" s="63">
        <v>6201.2570310589381</v>
      </c>
      <c r="F19" s="63">
        <v>5454.141394769018</v>
      </c>
      <c r="G19" s="62">
        <v>111.4548636842739</v>
      </c>
    </row>
    <row r="20" spans="2:7" x14ac:dyDescent="0.25">
      <c r="B20" s="100" t="s">
        <v>106</v>
      </c>
      <c r="C20" s="102">
        <v>526.87</v>
      </c>
      <c r="D20" s="102">
        <v>1533.03</v>
      </c>
      <c r="E20" s="102">
        <v>128.85057471264366</v>
      </c>
      <c r="F20" s="102">
        <v>367.51851940642007</v>
      </c>
      <c r="G20" s="103">
        <v>34.367885820890656</v>
      </c>
    </row>
    <row r="21" spans="2:7" x14ac:dyDescent="0.25">
      <c r="B21" s="19" t="s">
        <v>107</v>
      </c>
      <c r="C21" s="63">
        <v>25709.13</v>
      </c>
      <c r="D21" s="63">
        <v>27104.27</v>
      </c>
      <c r="E21" s="63">
        <v>6287.3881144534116</v>
      </c>
      <c r="F21" s="63">
        <v>6497.7992472370734</v>
      </c>
      <c r="G21" s="62">
        <v>94.852692952069916</v>
      </c>
    </row>
    <row r="22" spans="2:7" x14ac:dyDescent="0.25">
      <c r="B22" s="100" t="s">
        <v>108</v>
      </c>
      <c r="C22" s="102">
        <v>25163.43</v>
      </c>
      <c r="D22" s="102">
        <v>26569.52</v>
      </c>
      <c r="E22" s="102">
        <v>6153.9325018341888</v>
      </c>
      <c r="F22" s="102">
        <v>6369.6018027952923</v>
      </c>
      <c r="G22" s="103">
        <v>94.707883318930868</v>
      </c>
    </row>
    <row r="23" spans="2:7" x14ac:dyDescent="0.25">
      <c r="B23" s="19" t="s">
        <v>109</v>
      </c>
      <c r="C23" s="63">
        <v>545.70000000000005</v>
      </c>
      <c r="D23" s="63">
        <v>534.75</v>
      </c>
      <c r="E23" s="63">
        <v>133.45561261922231</v>
      </c>
      <c r="F23" s="63">
        <v>128.19744444178076</v>
      </c>
      <c r="G23" s="61">
        <v>102.04768583450212</v>
      </c>
    </row>
    <row r="24" spans="2:7" x14ac:dyDescent="0.25">
      <c r="B24" s="100" t="s">
        <v>110</v>
      </c>
      <c r="C24" s="102">
        <v>45897.350000000006</v>
      </c>
      <c r="D24" s="102">
        <v>44368.090000000004</v>
      </c>
      <c r="E24" s="102">
        <v>11224.590364392272</v>
      </c>
      <c r="F24" s="102">
        <v>10636.513796658119</v>
      </c>
      <c r="G24" s="103">
        <v>103.44675644139743</v>
      </c>
    </row>
    <row r="25" spans="2:7" x14ac:dyDescent="0.25">
      <c r="B25" s="19" t="s">
        <v>111</v>
      </c>
      <c r="C25" s="63">
        <v>4063.1</v>
      </c>
      <c r="D25" s="63">
        <v>3840.6500000000005</v>
      </c>
      <c r="E25" s="63">
        <v>993.66593299095121</v>
      </c>
      <c r="F25" s="63">
        <v>920.73214585381083</v>
      </c>
      <c r="G25" s="62">
        <v>105.79198833530781</v>
      </c>
    </row>
    <row r="26" spans="2:7" x14ac:dyDescent="0.25">
      <c r="B26" s="100" t="s">
        <v>69</v>
      </c>
      <c r="C26" s="102">
        <v>41834.250000000007</v>
      </c>
      <c r="D26" s="102">
        <v>40527.440000000002</v>
      </c>
      <c r="E26" s="102">
        <v>10230.924431401321</v>
      </c>
      <c r="F26" s="102">
        <v>9715.781650804307</v>
      </c>
      <c r="G26" s="103">
        <v>103.22450665524397</v>
      </c>
    </row>
    <row r="27" spans="2:7" x14ac:dyDescent="0.25">
      <c r="B27" s="19" t="s">
        <v>112</v>
      </c>
      <c r="C27" s="63">
        <v>42092.75</v>
      </c>
      <c r="D27" s="63">
        <v>40552.399999999994</v>
      </c>
      <c r="E27" s="63">
        <v>10294.142822205917</v>
      </c>
      <c r="F27" s="63">
        <v>9721.7653968786708</v>
      </c>
      <c r="G27" s="104">
        <v>103.79841883587655</v>
      </c>
    </row>
    <row r="28" spans="2:7" x14ac:dyDescent="0.25">
      <c r="B28" s="100" t="s">
        <v>113</v>
      </c>
      <c r="C28" s="102">
        <v>1799.6399999999976</v>
      </c>
      <c r="D28" s="102">
        <v>1799.64</v>
      </c>
      <c r="E28" s="102">
        <v>440.11738811445281</v>
      </c>
      <c r="F28" s="102">
        <v>431.4338455637332</v>
      </c>
      <c r="G28" s="103">
        <v>99.999999999999858</v>
      </c>
    </row>
    <row r="29" spans="2:7" x14ac:dyDescent="0.25">
      <c r="C29" s="29"/>
      <c r="D29" s="29"/>
      <c r="E29" s="28"/>
      <c r="F29" s="28"/>
      <c r="G29" s="28"/>
    </row>
    <row r="30" spans="2:7" x14ac:dyDescent="0.25">
      <c r="C30" s="29"/>
      <c r="D30" s="29"/>
      <c r="E30" s="28"/>
      <c r="F30" s="28"/>
      <c r="G30" s="28"/>
    </row>
    <row r="31" spans="2:7" x14ac:dyDescent="0.25">
      <c r="C31" s="29"/>
      <c r="D31" s="29"/>
      <c r="E31" s="28"/>
      <c r="F31" s="28"/>
      <c r="G31" s="28"/>
    </row>
    <row r="32" spans="2:7" x14ac:dyDescent="0.25">
      <c r="D32" s="25"/>
    </row>
    <row r="33" spans="2:7" ht="60.75" customHeight="1" x14ac:dyDescent="0.25">
      <c r="B33" s="206"/>
      <c r="C33" s="206"/>
      <c r="D33" s="206"/>
      <c r="E33" s="206"/>
      <c r="F33" s="206"/>
      <c r="G33" s="206"/>
    </row>
    <row r="34" spans="2:7" x14ac:dyDescent="0.25">
      <c r="B34" s="112"/>
    </row>
    <row r="35" spans="2:7" ht="27.75" customHeight="1" x14ac:dyDescent="0.25">
      <c r="B35" s="207"/>
      <c r="C35" s="207"/>
      <c r="D35" s="207"/>
      <c r="E35" s="207"/>
      <c r="F35" s="207"/>
      <c r="G35" s="207"/>
    </row>
    <row r="36" spans="2:7" ht="39.75" customHeight="1" x14ac:dyDescent="0.25">
      <c r="B36" s="207"/>
      <c r="C36" s="207"/>
      <c r="D36" s="207"/>
      <c r="E36" s="207"/>
      <c r="F36" s="207"/>
      <c r="G36" s="207"/>
    </row>
    <row r="37" spans="2:7" ht="54.75" customHeight="1" x14ac:dyDescent="0.25">
      <c r="B37" s="207"/>
      <c r="C37" s="207"/>
      <c r="D37" s="207"/>
      <c r="E37" s="207"/>
      <c r="F37" s="207"/>
      <c r="G37" s="207"/>
    </row>
  </sheetData>
  <mergeCells count="8">
    <mergeCell ref="B37:G37"/>
    <mergeCell ref="B3:B4"/>
    <mergeCell ref="G3:G4"/>
    <mergeCell ref="B14:B15"/>
    <mergeCell ref="G14:G15"/>
    <mergeCell ref="B33:G33"/>
    <mergeCell ref="B35:G35"/>
    <mergeCell ref="B36:G3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C4" sqref="C4:C12"/>
    </sheetView>
  </sheetViews>
  <sheetFormatPr defaultRowHeight="15" x14ac:dyDescent="0.25"/>
  <cols>
    <col min="2" max="2" width="39" customWidth="1"/>
    <col min="3" max="3" width="13.5703125" customWidth="1"/>
    <col min="4" max="4" width="14.42578125" customWidth="1"/>
  </cols>
  <sheetData>
    <row r="2" spans="2:4" x14ac:dyDescent="0.25">
      <c r="B2" s="27"/>
    </row>
    <row r="3" spans="2:4" ht="15.75" thickBot="1" x14ac:dyDescent="0.3"/>
    <row r="4" spans="2:4" ht="15.75" thickTop="1" x14ac:dyDescent="0.25">
      <c r="B4" s="210"/>
      <c r="C4" s="188" t="s">
        <v>180</v>
      </c>
      <c r="D4" s="182" t="s">
        <v>176</v>
      </c>
    </row>
    <row r="5" spans="2:4" x14ac:dyDescent="0.25">
      <c r="B5" s="211"/>
      <c r="C5" s="189">
        <v>2015</v>
      </c>
      <c r="D5" s="183">
        <v>2014</v>
      </c>
    </row>
    <row r="6" spans="2:4" x14ac:dyDescent="0.25">
      <c r="B6" s="190" t="s">
        <v>114</v>
      </c>
      <c r="C6" s="21">
        <f>'Wybrane dane finansowe GK'!C9/'Wybrane dane finansowe GK'!C5</f>
        <v>1.5200464012523354E-2</v>
      </c>
      <c r="D6" s="159">
        <f>'Wybrane dane finansowe GK'!D9/'Wybrane dane finansowe GK'!D5</f>
        <v>4.1257513528758463E-2</v>
      </c>
    </row>
    <row r="7" spans="2:4" x14ac:dyDescent="0.25">
      <c r="B7" s="191" t="s">
        <v>115</v>
      </c>
      <c r="C7" s="22">
        <f>'Wybrane dane finansowe GK'!C11/'Wybrane dane finansowe GK'!C5</f>
        <v>5.0810618652180825E-2</v>
      </c>
      <c r="D7" s="160">
        <f>'Wybrane dane finansowe GK'!D11/'Wybrane dane finansowe GK'!D5</f>
        <v>6.9328233241085058E-2</v>
      </c>
    </row>
    <row r="8" spans="2:4" x14ac:dyDescent="0.25">
      <c r="B8" s="190" t="s">
        <v>116</v>
      </c>
      <c r="C8" s="21">
        <f>'Wybrane dane finansowe GK'!C13/'Wybrane dane finansowe GK'!C5</f>
        <v>1.7126833208079062E-2</v>
      </c>
      <c r="D8" s="159">
        <f>'Wybrane dane finansowe GK'!D13/'Wybrane dane finansowe GK'!D5</f>
        <v>3.7004107101937141E-2</v>
      </c>
    </row>
    <row r="9" spans="2:4" x14ac:dyDescent="0.25">
      <c r="B9" s="191" t="s">
        <v>117</v>
      </c>
      <c r="C9" s="22">
        <f>'Wybrane dane finansowe GK'!C13/('Wybrane dane finansowe GK'!C16-'Wybrane dane finansowe GK'!C24)</f>
        <v>1.043837715521082E-2</v>
      </c>
      <c r="D9" s="160">
        <f>'Wybrane dane finansowe GK'!D13/('Wybrane dane finansowe GK'!D16-'Wybrane dane finansowe GK'!D24)</f>
        <v>2.5883548199366696E-2</v>
      </c>
    </row>
    <row r="10" spans="2:4" x14ac:dyDescent="0.25">
      <c r="B10" s="192" t="s">
        <v>118</v>
      </c>
      <c r="C10" s="21">
        <f>'Wybrane dane finansowe GK'!C13/'Wybrane dane finansowe GK'!C16</f>
        <v>4.993516316040102E-3</v>
      </c>
      <c r="D10" s="159">
        <f>'Wybrane dane finansowe GK'!D13/'Wybrane dane finansowe GK'!D16</f>
        <v>1.2360267822288802E-2</v>
      </c>
    </row>
    <row r="11" spans="2:4" x14ac:dyDescent="0.25">
      <c r="B11" s="191" t="s">
        <v>119</v>
      </c>
      <c r="C11" s="22">
        <f>'Wybrane dane finansowe GK'!C18/'Wybrane dane finansowe GK'!C26</f>
        <v>1.2497398662579102</v>
      </c>
      <c r="D11" s="160">
        <f>'Wybrane dane finansowe GK'!D18/'Wybrane dane finansowe GK'!D26</f>
        <v>1.2913028802214006</v>
      </c>
    </row>
    <row r="12" spans="2:4" ht="15.75" thickBot="1" x14ac:dyDescent="0.3">
      <c r="B12" s="193" t="s">
        <v>120</v>
      </c>
      <c r="C12" s="26">
        <f>'Wybrane dane finansowe GK'!C24/'Wybrane dane finansowe GK'!C16</f>
        <v>0.52161947764578076</v>
      </c>
      <c r="D12" s="161">
        <f>'Wybrane dane finansowe GK'!D24/'Wybrane dane finansowe GK'!D16</f>
        <v>0.52246625048913398</v>
      </c>
    </row>
    <row r="13" spans="2:4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E18" sqref="E18"/>
    </sheetView>
  </sheetViews>
  <sheetFormatPr defaultRowHeight="15" x14ac:dyDescent="0.25"/>
  <cols>
    <col min="3" max="3" width="36.140625" customWidth="1"/>
    <col min="4" max="4" width="34.28515625" customWidth="1"/>
  </cols>
  <sheetData>
    <row r="2" spans="2:4" ht="15.75" thickBot="1" x14ac:dyDescent="0.3"/>
    <row r="3" spans="2:4" ht="15.75" thickTop="1" x14ac:dyDescent="0.25">
      <c r="B3" s="212"/>
      <c r="C3" s="184" t="s">
        <v>121</v>
      </c>
      <c r="D3" s="185" t="s">
        <v>122</v>
      </c>
    </row>
    <row r="4" spans="2:4" x14ac:dyDescent="0.25">
      <c r="B4" s="213"/>
      <c r="C4" s="186" t="s">
        <v>181</v>
      </c>
      <c r="D4" s="187" t="s">
        <v>176</v>
      </c>
    </row>
    <row r="5" spans="2:4" x14ac:dyDescent="0.25">
      <c r="B5" s="23">
        <v>2014</v>
      </c>
      <c r="C5" s="162">
        <v>4.1712999999999996</v>
      </c>
      <c r="D5" s="163">
        <v>4.1894</v>
      </c>
    </row>
    <row r="6" spans="2:4" ht="15.75" thickBot="1" x14ac:dyDescent="0.3">
      <c r="B6" s="24">
        <v>2015</v>
      </c>
      <c r="C6" s="164">
        <v>4.0890000000000004</v>
      </c>
      <c r="D6" s="165">
        <v>4.1489000000000003</v>
      </c>
    </row>
    <row r="7" spans="2:4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GK</vt:lpstr>
      <vt:lpstr>Sk. spr.z cał.doch.GK</vt:lpstr>
      <vt:lpstr>Bilans GK</vt:lpstr>
      <vt:lpstr>Zest.zmian w kap.wł. GK</vt:lpstr>
      <vt:lpstr>Rach.przep.pienięż GK</vt:lpstr>
      <vt:lpstr>Wybrane dane finansowe GK</vt:lpstr>
      <vt:lpstr>Wskaźniki finansowe GK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2014-11-07T08:54:17Z</cp:lastPrinted>
  <dcterms:created xsi:type="dcterms:W3CDTF">2013-11-04T11:55:12Z</dcterms:created>
  <dcterms:modified xsi:type="dcterms:W3CDTF">2015-05-15T11:42:28Z</dcterms:modified>
</cp:coreProperties>
</file>