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_RAPORTY OKRESOWE\2015\Raport za III kwartał\dane finansowe na stronę internetową\"/>
    </mc:Choice>
  </mc:AlternateContent>
  <bookViews>
    <workbookView xWindow="0" yWindow="0" windowWidth="20490" windowHeight="7905" tabRatio="773"/>
  </bookViews>
  <sheets>
    <sheet name="RZiS LLF" sheetId="2" r:id="rId1"/>
    <sheet name="Sk. spr.z cał.doch. LLF" sheetId="4" r:id="rId2"/>
    <sheet name="Bilans LLF" sheetId="3" r:id="rId3"/>
    <sheet name="Zest.zmian w kap.wł. LLF" sheetId="5" r:id="rId4"/>
    <sheet name="Rach.przep.pienięż LLF" sheetId="6" r:id="rId5"/>
    <sheet name="Wybrane dane finansowe LLF" sheetId="7" r:id="rId6"/>
    <sheet name="Wskaźniki finansowe LLF" sheetId="8" r:id="rId7"/>
    <sheet name="Kursy walut" sheetId="9" r:id="rId8"/>
  </sheets>
  <calcPr calcId="152511"/>
</workbook>
</file>

<file path=xl/calcChain.xml><?xml version="1.0" encoding="utf-8"?>
<calcChain xmlns="http://schemas.openxmlformats.org/spreadsheetml/2006/main">
  <c r="H35" i="6" l="1"/>
  <c r="I35" i="6"/>
  <c r="I7" i="6" l="1"/>
  <c r="I8" i="6"/>
  <c r="I9" i="6"/>
  <c r="I10" i="6"/>
  <c r="I11" i="6"/>
  <c r="I12" i="6"/>
  <c r="I13" i="6"/>
  <c r="I14" i="6"/>
  <c r="I15" i="6"/>
  <c r="I16" i="6"/>
  <c r="I18" i="6"/>
  <c r="I20" i="6"/>
  <c r="I21" i="6"/>
  <c r="I22" i="6"/>
  <c r="I23" i="6"/>
  <c r="I25" i="6"/>
  <c r="I26" i="6"/>
  <c r="I27" i="6"/>
  <c r="I28" i="6"/>
  <c r="I30" i="6"/>
  <c r="I31" i="6"/>
  <c r="I32" i="6"/>
  <c r="I36" i="6"/>
  <c r="I37" i="6"/>
  <c r="I38" i="6"/>
  <c r="I39" i="6"/>
  <c r="H33" i="6"/>
  <c r="H24" i="6"/>
  <c r="H19" i="6"/>
  <c r="H6" i="6"/>
  <c r="H17" i="6" s="1"/>
  <c r="H29" i="6" l="1"/>
  <c r="H34" i="6" s="1"/>
  <c r="L40" i="6" s="1"/>
  <c r="K7" i="6" l="1"/>
  <c r="K8" i="6"/>
  <c r="K9" i="6"/>
  <c r="K10" i="6"/>
  <c r="K11" i="6"/>
  <c r="K12" i="6"/>
  <c r="K13" i="6"/>
  <c r="K14" i="6"/>
  <c r="K15" i="6"/>
  <c r="K16" i="6"/>
  <c r="K18" i="6"/>
  <c r="K20" i="6"/>
  <c r="K21" i="6"/>
  <c r="K22" i="6"/>
  <c r="K23" i="6"/>
  <c r="K25" i="6"/>
  <c r="K26" i="6"/>
  <c r="K27" i="6"/>
  <c r="K28" i="6"/>
  <c r="K30" i="6"/>
  <c r="K31" i="6"/>
  <c r="K32" i="6"/>
  <c r="K36" i="6"/>
  <c r="K37" i="6"/>
  <c r="K38" i="6"/>
  <c r="K39" i="6"/>
  <c r="J33" i="6"/>
  <c r="J24" i="6"/>
  <c r="J19" i="6"/>
  <c r="J6" i="6"/>
  <c r="J17" i="6" s="1"/>
  <c r="J29" i="6" l="1"/>
  <c r="J34" i="6" s="1"/>
  <c r="I33" i="6"/>
  <c r="K19" i="6" l="1"/>
  <c r="K24" i="6"/>
  <c r="K33" i="6"/>
  <c r="I24" i="6"/>
  <c r="K6" i="6"/>
  <c r="I19" i="6"/>
  <c r="I6" i="6"/>
  <c r="K29" i="6" l="1"/>
  <c r="I29" i="6"/>
  <c r="K5" i="6" l="1"/>
  <c r="I5" i="6"/>
  <c r="H40" i="6" l="1"/>
  <c r="K35" i="6"/>
  <c r="K17" i="6"/>
  <c r="I17" i="6"/>
  <c r="K40" i="6" l="1"/>
  <c r="J40" i="6"/>
  <c r="K34" i="6"/>
  <c r="I34" i="6"/>
  <c r="I40" i="6"/>
  <c r="L35" i="6"/>
  <c r="J35" i="6" l="1"/>
</calcChain>
</file>

<file path=xl/sharedStrings.xml><?xml version="1.0" encoding="utf-8"?>
<sst xmlns="http://schemas.openxmlformats.org/spreadsheetml/2006/main" count="280" uniqueCount="199">
  <si>
    <t>Przychody ze sprzedaży</t>
  </si>
  <si>
    <t>Przychody ze sprzedaży produktów i usług</t>
  </si>
  <si>
    <t>Przychody ze sprzedaży towarów i materiałów</t>
  </si>
  <si>
    <t>Koszty sprzedanych produktów, towarów i materiałów</t>
  </si>
  <si>
    <t>Koszty wytworzenia sprzedanych produktów i usług</t>
  </si>
  <si>
    <t>Wartość sprzedanych towarów i materiałów</t>
  </si>
  <si>
    <t>Zysk  (strata) brutto na sprzedaży</t>
  </si>
  <si>
    <t>Różnica z tytułu przekazania aktywów niegotówkowych właścicielom</t>
  </si>
  <si>
    <t>Pozostałe przychody operacyjne</t>
  </si>
  <si>
    <t>Koszty sprzedaży</t>
  </si>
  <si>
    <t>Koszty ogólnego zarządu</t>
  </si>
  <si>
    <t>Nakłady na prace badawcze i rozwojowe</t>
  </si>
  <si>
    <t>Pozostałe koszty operacyjne</t>
  </si>
  <si>
    <t>Zysk (strata) na działalności operacyjnej</t>
  </si>
  <si>
    <t>Przychody finansowe</t>
  </si>
  <si>
    <t>Koszty finansowe</t>
  </si>
  <si>
    <t>Udział w zyskach (stratach) netto jednostek wycenianych metodą praw własności</t>
  </si>
  <si>
    <t>Zysk (strata) przed opodatkowaniem</t>
  </si>
  <si>
    <t>Podatek dochodowy</t>
  </si>
  <si>
    <t>Zysk (strata) netto należny udziałowcom mniejszościowym</t>
  </si>
  <si>
    <t>Zysk (strata) netto z działalności kontynuowanej</t>
  </si>
  <si>
    <t>Zysk (strata) z działalności zaniechanej</t>
  </si>
  <si>
    <t>Zysk (strata) netto</t>
  </si>
  <si>
    <t>Podstawowy za okres obrotowy</t>
  </si>
  <si>
    <t>Rozwodniony za okres obrotowy</t>
  </si>
  <si>
    <t>w tys. PLN</t>
  </si>
  <si>
    <t>Aktywa trwałe</t>
  </si>
  <si>
    <t>Rzeczowe aktywa trwałe</t>
  </si>
  <si>
    <t xml:space="preserve">Wartości niematerialne </t>
  </si>
  <si>
    <t>Nieruchomości inwestycyjne</t>
  </si>
  <si>
    <t>Inwestycje w jednostkach podporządkowanych</t>
  </si>
  <si>
    <t>Aktywa finansowe dostepne do sprzedaży</t>
  </si>
  <si>
    <t>Pozostałe aktywa finansowe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</si>
  <si>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</si>
  <si>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</si>
  <si>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</si>
  <si>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</si>
  <si>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</si>
  <si>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Należności z tytułu bieżącego podatku dochodowego</t>
  </si>
  <si>
    <t xml:space="preserve">Pozostałe należności </t>
  </si>
  <si>
    <t>Aktywa finansowe dostępne do sprzedaży</t>
  </si>
  <si>
    <t>Aktywa finansowe wyceniane w wartości godziwej przez wynik finansowy</t>
  </si>
  <si>
    <t>Rozliczenia międzyokresowe</t>
  </si>
  <si>
    <t>Środki pieniężne i ich ekwiwalenty</t>
  </si>
  <si>
    <t>Aktywa zaklasyfikowane jako przeznaczone do sprzedaży</t>
  </si>
  <si>
    <t>AKTYWA  RAZEM</t>
  </si>
  <si>
    <t>AKTYWA</t>
  </si>
  <si>
    <t>PASYWA</t>
  </si>
  <si>
    <t>Kapitał własny</t>
  </si>
  <si>
    <t>Kapitał zakładowy</t>
  </si>
  <si>
    <t>Pozostałe kapitały</t>
  </si>
  <si>
    <t>Niepodzielony wynik finansowy</t>
  </si>
  <si>
    <t>Zyski zatrzymane</t>
  </si>
  <si>
    <t>Wynik finansowy bieżącego okresu</t>
  </si>
  <si>
    <t>Kapitał akcjonariuszy mniejszościowych</t>
  </si>
  <si>
    <t>Kredyty i pożyczki</t>
  </si>
  <si>
    <t>Pozostałe zobowiązania finansowe</t>
  </si>
  <si>
    <t>Inne zobowiązania długoterminowe</t>
  </si>
  <si>
    <t>Rezerwy z tytułu odroczonego podatku dochodowego</t>
  </si>
  <si>
    <t>Rozliczenia międzyokresowe przychodów</t>
  </si>
  <si>
    <t>Rezerwa na świadczenia emerytalne i podobne</t>
  </si>
  <si>
    <t>Pozostałe rezerwy</t>
  </si>
  <si>
    <t>Zobowiązania krótkoterminowe</t>
  </si>
  <si>
    <t>Zobowiązania handlowe</t>
  </si>
  <si>
    <t>Zobowiązania z tytułu bieżącego podatku dochodowego</t>
  </si>
  <si>
    <t>Pozostałe zobowiązania</t>
  </si>
  <si>
    <t>Zmiany w nadwyżce z przeszacowania</t>
  </si>
  <si>
    <t>Zyski (straty) z tytułu przeszacowania składników aktywów finansowych dostępnych do sprzedaży</t>
  </si>
  <si>
    <t>Efektywna część zysków i strat związanych z instrumentami zabezpieczającymi przepływy środków pieniężnych</t>
  </si>
  <si>
    <t>Zyski (straty) aktuarialne z programów określonych świadczeń emerytalnych</t>
  </si>
  <si>
    <t>Różnice kursowe z wyceny jednostek działających za granicą</t>
  </si>
  <si>
    <t>Podatek dochodowy związany z elementami pozostałych całkowitych dochodów</t>
  </si>
  <si>
    <t xml:space="preserve">Suma dochodów całkowitych </t>
  </si>
  <si>
    <t>Suma dochodów całkowitych przypisana akcjonariuszom niekontrolującym</t>
  </si>
  <si>
    <t>Suma dochodów całkowitych przypadająca na podmiot dominujący</t>
  </si>
  <si>
    <t xml:space="preserve">Kapitały zapasowy ze sprzedaży akcji powyżej ceny nominalnej </t>
  </si>
  <si>
    <t>Kapitał
własny ogółem</t>
  </si>
  <si>
    <t>Zmiany zasad (polityki) rachunkowości</t>
  </si>
  <si>
    <t>Korekty z tyt. błędów podstawowych</t>
  </si>
  <si>
    <t>Kapitał własny po korektach</t>
  </si>
  <si>
    <t>Podział zysku netto</t>
  </si>
  <si>
    <t>Wypłata dywidendy</t>
  </si>
  <si>
    <t>Suma dochodów całkowitych</t>
  </si>
  <si>
    <t>Dynamika (PLN)</t>
  </si>
  <si>
    <t>Amortyzacja</t>
  </si>
  <si>
    <t>Zysk (strata) ze sprzedaży brutto</t>
  </si>
  <si>
    <t>Zysk (strata) ze sprzedaży netto</t>
  </si>
  <si>
    <t>Zysk (strata) z działalności operacyjnej</t>
  </si>
  <si>
    <t>Zysk z działalności gospodarczej</t>
  </si>
  <si>
    <t>EBITDA</t>
  </si>
  <si>
    <t>Zysk (strata) brutto</t>
  </si>
  <si>
    <t>Aktywa razem, w tym:</t>
  </si>
  <si>
    <t>Środki pieniężne i inne aktywa pieniężne</t>
  </si>
  <si>
    <t>Należności razem, w tym:</t>
  </si>
  <si>
    <t>Należności krótkoterminowe</t>
  </si>
  <si>
    <t>Należności  długoterminowe</t>
  </si>
  <si>
    <t>Zobowiązania i rezerwy na zobowiązania, w tym:</t>
  </si>
  <si>
    <t>Zobowiązania długoterminowe</t>
  </si>
  <si>
    <t>Kapitał własny, w tym:</t>
  </si>
  <si>
    <t>Kapitał podstawowy</t>
  </si>
  <si>
    <t>Wskaźnik rentowności operacyjnej</t>
  </si>
  <si>
    <t>Wskaźnik rentowności EBITDA</t>
  </si>
  <si>
    <t>Wskaźnik rentowności netto</t>
  </si>
  <si>
    <t>Wskaźnik rentowności kapitału własnego (ROE)</t>
  </si>
  <si>
    <t>Wskaźnik rentowności majątku (ROA)</t>
  </si>
  <si>
    <t>Wskaźnik ogólnej płynności</t>
  </si>
  <si>
    <t>Wskaźnik ogólnego zadłużenia</t>
  </si>
  <si>
    <t>Kurs euro na dzień bilansowy</t>
  </si>
  <si>
    <t>Średni kurs euro w okresie</t>
  </si>
  <si>
    <t>F. Środki pieniężne na początek okresu</t>
  </si>
  <si>
    <t>A. DZIAŁALNOŚĆ OPERACYJNA</t>
  </si>
  <si>
    <t>B. DZIAŁALNOŚĆ INWESTYCYJNA</t>
  </si>
  <si>
    <t>I. Wpływy</t>
  </si>
  <si>
    <t>II. Wydatki</t>
  </si>
  <si>
    <t>C. DZIAŁALNOŚĆ FINANSOWA</t>
  </si>
  <si>
    <t>D. Przepływy pieniężne netto razem (A.III.+/–B.III+/–C.III)</t>
  </si>
  <si>
    <t>– o ograniczonej mozliwości dysponowania</t>
  </si>
  <si>
    <t>II. Korekty razem</t>
  </si>
  <si>
    <t>1. Amortyzacja (w tym odpisy wartości firmy lub ujemnej wartości firmy)</t>
  </si>
  <si>
    <t>2. Zyski (straty) z tytułu różnic kursowych</t>
  </si>
  <si>
    <t>3. Odsetki i udziały w zyskach (dywidendy)</t>
  </si>
  <si>
    <t>4. Zysk (strata) z działalnosci inwestycyjnej</t>
  </si>
  <si>
    <t>5. Zmiana stanu rezerw</t>
  </si>
  <si>
    <t>6. Zmiana stanu zapasów</t>
  </si>
  <si>
    <t>7. Zmiana stanu należności</t>
  </si>
  <si>
    <t>8. Zmiana stanu zobowiązań krótkoterminowych, z z wyjątkiem pożyczek i kredytów</t>
  </si>
  <si>
    <t>9. Zmiana stanu rozliczeń międzyokresowych</t>
  </si>
  <si>
    <t>10. Inne korekty z działalności operacyjnej</t>
  </si>
  <si>
    <t>III. Przepływy pieniężne netto z działalności operacyjnej (I+/–II)</t>
  </si>
  <si>
    <t>1. Zbycie wartości niematerialnych i prawnych oraz rzeczowych aktywów trwałych</t>
  </si>
  <si>
    <t>2. Zbycie inwestycji w nieruchomości oraz wartości niematerialne i prawne</t>
  </si>
  <si>
    <t>3. Z aktywów finansowych</t>
  </si>
  <si>
    <t>4. Inne wpływy inwestycyjne</t>
  </si>
  <si>
    <t>1. Nabycie wartości niematerialnych i prawnych oraz rzeczowych aktywów trwałych</t>
  </si>
  <si>
    <t>2. Inwestycje w nieruchomości oraz wartości niematerialane i prawne</t>
  </si>
  <si>
    <t>3. Na aktywa finansowe, w tym:</t>
  </si>
  <si>
    <t>4. Inne wydatki inwestycyjne</t>
  </si>
  <si>
    <t>III. Przepływy pieniężne netto z działalności inwestycyjnej (I–II)</t>
  </si>
  <si>
    <t>III. Przepływy pieniężne netto z działalności finansowej (I–II)</t>
  </si>
  <si>
    <t>E. Bilansowa zmiana stanu środków pieniężnych, w tym:</t>
  </si>
  <si>
    <t>– zmiana stanu środków pienięznych z tytułu różnic kursowych</t>
  </si>
  <si>
    <t>G. Środki pieniężne na koniec okresu (F+D), w tym</t>
  </si>
  <si>
    <t>*</t>
  </si>
  <si>
    <t>sam kwartał 4/2012</t>
  </si>
  <si>
    <t>za okres 01.01.2013 - 30.09.2013</t>
  </si>
  <si>
    <t>sam kwartał 4/2013</t>
  </si>
  <si>
    <t>za okres 01.01.2012 - 30.09.2012</t>
  </si>
  <si>
    <t>Kapitał własny na dzień  01.01.2014 r.</t>
  </si>
  <si>
    <t>Emisja udziałów</t>
  </si>
  <si>
    <t>Koszty emisji udziałów</t>
  </si>
  <si>
    <t>Płatność w formie udziałów</t>
  </si>
  <si>
    <t>2014 PLN</t>
  </si>
  <si>
    <t>2014 EUR</t>
  </si>
  <si>
    <t>Wartość księgowa na udział (w zł)</t>
  </si>
  <si>
    <t>Zysk (strata) netto należny udziałowcom jenostki dominującej</t>
  </si>
  <si>
    <t>Zysk (strata) netto na jeden udział z działalności kontynuowanej (w zł)</t>
  </si>
  <si>
    <t>Zysk (strata) netto na jeden udział z działalności zaniechanej (w zł)</t>
  </si>
  <si>
    <t>Zysk (strata) netto na jeden udział (w zł)</t>
  </si>
  <si>
    <t>Kapitał własny na dzień  01.01.2015 r.</t>
  </si>
  <si>
    <t>I. Zysk (strata) netto</t>
  </si>
  <si>
    <t>2015 PLN</t>
  </si>
  <si>
    <t>2015 EUR</t>
  </si>
  <si>
    <t>2014PLN</t>
  </si>
  <si>
    <t>za okres 01.01.2015 - 30.09.2015</t>
  </si>
  <si>
    <t>za okres 01.01.2014 - 30.09.2014</t>
  </si>
  <si>
    <t>za okres 01.07.2014 - 30.09.2014</t>
  </si>
  <si>
    <t>za okres 01.07.2015 - 30.09.2015</t>
  </si>
  <si>
    <t>stan na 30.09.2015 r.</t>
  </si>
  <si>
    <t>stan na 30.09.2014 r.</t>
  </si>
  <si>
    <t>Kapitał własny na dzień  30.09.2014 r.</t>
  </si>
  <si>
    <t>Kapitał własny na dzień  30.09.2015 r.</t>
  </si>
  <si>
    <t>3Q</t>
  </si>
  <si>
    <t>1-3Q</t>
  </si>
  <si>
    <t>30.09</t>
  </si>
  <si>
    <t>(30.09.)</t>
  </si>
  <si>
    <t>1-3 Q</t>
  </si>
  <si>
    <t>1 - 3 Q</t>
  </si>
  <si>
    <t>dzwięć miesięcy zakończonych 30.09.2015 r.</t>
  </si>
  <si>
    <t>dziewięć miesięcy zakończonych 30.09.2014 r.</t>
  </si>
  <si>
    <t>2 079,15*</t>
  </si>
  <si>
    <t>947,08*</t>
  </si>
  <si>
    <t>82,24*</t>
  </si>
  <si>
    <t>1 050,00*</t>
  </si>
  <si>
    <t>3 413,40*</t>
  </si>
  <si>
    <t>2 685,41*</t>
  </si>
  <si>
    <t>w tys. zł</t>
  </si>
  <si>
    <t>Zobowiązania bezpośrednio związane z aktywami klasyfikowanymi</t>
  </si>
  <si>
    <t>jako przeznaczone do sprzedaży</t>
  </si>
  <si>
    <t>PASYWA RAZEM</t>
  </si>
  <si>
    <t>*Zaznaczone dane za 2014 rok zostały skorygowane w celu ujednolicenia prezentacji danych finansowych po badaniu sprawozdania finansowego za 2014 rok przez biegłego rewidenta.</t>
  </si>
  <si>
    <t>5559,47*</t>
  </si>
  <si>
    <t>1841,86*</t>
  </si>
  <si>
    <t>396,37*</t>
  </si>
  <si>
    <t>3 168,85*</t>
  </si>
  <si>
    <t>-1 148,46*</t>
  </si>
  <si>
    <t>-8 543,48*</t>
  </si>
  <si>
    <t>-273,26*</t>
  </si>
  <si>
    <t>2 295,15*</t>
  </si>
  <si>
    <t>2 125,54*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</si>
</sst>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9"/>
      <color rgb="FFC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double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double">
        <color rgb="FF808080"/>
      </left>
      <right/>
      <top style="double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rgb="FF808080"/>
      </right>
      <top style="double">
        <color rgb="FF808080"/>
      </top>
      <bottom style="thin">
        <color rgb="FF808080"/>
      </bottom>
      <diagonal/>
    </border>
    <border>
      <left/>
      <right/>
      <top style="double">
        <color rgb="FF808080"/>
      </top>
      <bottom style="thin">
        <color rgb="FF808080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rgb="FF80808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808080"/>
      </bottom>
      <diagonal/>
    </border>
    <border>
      <left/>
      <right style="double">
        <color theme="0" tint="-0.499984740745262"/>
      </right>
      <top/>
      <bottom style="double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double">
        <color rgb="FF808080"/>
      </right>
      <top style="thin">
        <color theme="0" tint="-0.499984740745262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2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9" fontId="3" fillId="4" borderId="2" xfId="2" applyNumberFormat="1" applyFont="1" applyFill="1" applyBorder="1" applyAlignment="1">
      <alignment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vertical="center" wrapText="1"/>
    </xf>
    <xf numFmtId="49" fontId="5" fillId="4" borderId="2" xfId="2" applyNumberFormat="1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justify" wrapText="1"/>
    </xf>
    <xf numFmtId="49" fontId="3" fillId="4" borderId="2" xfId="2" applyNumberFormat="1" applyFont="1" applyFill="1" applyBorder="1" applyAlignment="1">
      <alignment horizontal="left" vertical="center" wrapText="1"/>
    </xf>
    <xf numFmtId="49" fontId="3" fillId="4" borderId="5" xfId="2" applyNumberFormat="1" applyFont="1" applyFill="1" applyBorder="1" applyAlignment="1">
      <alignment horizontal="left" vertical="center" wrapText="1"/>
    </xf>
    <xf numFmtId="0" fontId="3" fillId="2" borderId="15" xfId="2" applyFont="1" applyFill="1" applyBorder="1" applyAlignment="1">
      <alignment horizontal="center" vertical="center" wrapText="1"/>
    </xf>
    <xf numFmtId="49" fontId="3" fillId="5" borderId="2" xfId="2" applyNumberFormat="1" applyFont="1" applyFill="1" applyBorder="1" applyAlignment="1">
      <alignment vertical="center" wrapText="1"/>
    </xf>
    <xf numFmtId="0" fontId="3" fillId="5" borderId="2" xfId="0" applyFont="1" applyFill="1" applyBorder="1"/>
    <xf numFmtId="49" fontId="3" fillId="5" borderId="5" xfId="2" applyNumberFormat="1" applyFont="1" applyFill="1" applyBorder="1" applyAlignment="1">
      <alignment vertical="center" wrapText="1"/>
    </xf>
    <xf numFmtId="4" fontId="3" fillId="5" borderId="4" xfId="2" applyNumberFormat="1" applyFont="1" applyFill="1" applyBorder="1" applyAlignment="1">
      <alignment horizontal="right" vertical="center" wrapText="1"/>
    </xf>
    <xf numFmtId="4" fontId="3" fillId="5" borderId="7" xfId="2" applyNumberFormat="1" applyFont="1" applyFill="1" applyBorder="1" applyAlignment="1">
      <alignment horizontal="right" vertical="center" wrapText="1"/>
    </xf>
    <xf numFmtId="0" fontId="4" fillId="0" borderId="2" xfId="2" applyFont="1" applyBorder="1"/>
    <xf numFmtId="0" fontId="4" fillId="4" borderId="5" xfId="2" applyFont="1" applyFill="1" applyBorder="1"/>
    <xf numFmtId="4" fontId="3" fillId="5" borderId="5" xfId="0" applyNumberFormat="1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>
      <alignment horizontal="left" vertical="center"/>
    </xf>
    <xf numFmtId="0" fontId="6" fillId="6" borderId="21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 vertical="top"/>
    </xf>
    <xf numFmtId="0" fontId="8" fillId="5" borderId="24" xfId="0" applyFont="1" applyFill="1" applyBorder="1" applyAlignment="1">
      <alignment horizontal="center" vertical="top"/>
    </xf>
    <xf numFmtId="0" fontId="8" fillId="5" borderId="26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justify" vertical="center"/>
    </xf>
    <xf numFmtId="0" fontId="6" fillId="0" borderId="21" xfId="0" applyFont="1" applyFill="1" applyBorder="1" applyAlignment="1">
      <alignment horizontal="justify" vertical="center"/>
    </xf>
    <xf numFmtId="0" fontId="6" fillId="6" borderId="21" xfId="0" applyFont="1" applyFill="1" applyBorder="1" applyAlignment="1">
      <alignment horizontal="justify"/>
    </xf>
    <xf numFmtId="0" fontId="8" fillId="5" borderId="12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 vertical="top"/>
    </xf>
    <xf numFmtId="0" fontId="6" fillId="5" borderId="24" xfId="0" applyFont="1" applyFill="1" applyBorder="1" applyAlignment="1">
      <alignment horizontal="center" vertical="top"/>
    </xf>
    <xf numFmtId="0" fontId="6" fillId="8" borderId="27" xfId="0" applyFont="1" applyFill="1" applyBorder="1" applyAlignment="1">
      <alignment horizontal="center" vertical="top"/>
    </xf>
    <xf numFmtId="0" fontId="6" fillId="8" borderId="24" xfId="0" applyFont="1" applyFill="1" applyBorder="1" applyAlignment="1">
      <alignment horizontal="center" vertical="top"/>
    </xf>
    <xf numFmtId="4" fontId="0" fillId="0" borderId="0" xfId="0" applyNumberFormat="1"/>
    <xf numFmtId="0" fontId="4" fillId="0" borderId="31" xfId="3" applyFont="1" applyFill="1" applyBorder="1" applyAlignment="1">
      <alignment horizontal="left" vertical="center" wrapText="1" indent="8"/>
    </xf>
    <xf numFmtId="0" fontId="0" fillId="0" borderId="0" xfId="0" applyFill="1"/>
    <xf numFmtId="49" fontId="3" fillId="0" borderId="39" xfId="2" applyNumberFormat="1" applyFont="1" applyFill="1" applyBorder="1" applyAlignment="1">
      <alignment horizontal="left" vertical="center" wrapText="1"/>
    </xf>
    <xf numFmtId="0" fontId="12" fillId="0" borderId="0" xfId="0" applyFont="1"/>
    <xf numFmtId="0" fontId="11" fillId="0" borderId="0" xfId="0" applyFont="1"/>
    <xf numFmtId="0" fontId="11" fillId="8" borderId="28" xfId="0" applyFont="1" applyFill="1" applyBorder="1"/>
    <xf numFmtId="0" fontId="3" fillId="5" borderId="29" xfId="3" applyFont="1" applyFill="1" applyBorder="1" applyAlignment="1">
      <alignment horizontal="left" vertical="center" wrapText="1"/>
    </xf>
    <xf numFmtId="0" fontId="3" fillId="0" borderId="29" xfId="3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4" fillId="0" borderId="29" xfId="3" applyFont="1" applyFill="1" applyBorder="1" applyAlignment="1">
      <alignment horizontal="left" vertical="center" wrapText="1" indent="4"/>
    </xf>
    <xf numFmtId="0" fontId="14" fillId="0" borderId="0" xfId="0" applyFont="1" applyFill="1" applyBorder="1" applyAlignment="1">
      <alignment horizontal="center" vertical="top"/>
    </xf>
    <xf numFmtId="0" fontId="3" fillId="5" borderId="29" xfId="3" applyFont="1" applyFill="1" applyBorder="1" applyAlignment="1">
      <alignment vertical="center" wrapText="1"/>
    </xf>
    <xf numFmtId="0" fontId="4" fillId="0" borderId="29" xfId="3" applyFont="1" applyFill="1" applyBorder="1" applyAlignment="1">
      <alignment horizontal="left" vertical="center" wrapText="1" indent="8"/>
    </xf>
    <xf numFmtId="0" fontId="13" fillId="5" borderId="30" xfId="0" applyFont="1" applyFill="1" applyBorder="1"/>
    <xf numFmtId="0" fontId="15" fillId="0" borderId="0" xfId="0" applyFont="1"/>
    <xf numFmtId="0" fontId="3" fillId="2" borderId="38" xfId="2" applyFont="1" applyFill="1" applyBorder="1" applyAlignment="1">
      <alignment horizontal="center" vertical="center" wrapText="1"/>
    </xf>
    <xf numFmtId="4" fontId="3" fillId="4" borderId="7" xfId="2" applyNumberFormat="1" applyFont="1" applyFill="1" applyBorder="1" applyAlignment="1" applyProtection="1">
      <alignment horizontal="right" vertical="center" wrapText="1"/>
      <protection locked="0"/>
    </xf>
    <xf numFmtId="0" fontId="3" fillId="3" borderId="16" xfId="2" applyFont="1" applyFill="1" applyBorder="1" applyAlignment="1">
      <alignment horizontal="center" vertical="center" wrapText="1"/>
    </xf>
    <xf numFmtId="4" fontId="5" fillId="4" borderId="4" xfId="2" applyNumberFormat="1" applyFont="1" applyFill="1" applyBorder="1" applyAlignment="1">
      <alignment horizontal="right" vertical="center" wrapText="1"/>
    </xf>
    <xf numFmtId="4" fontId="5" fillId="4" borderId="3" xfId="2" applyNumberFormat="1" applyFont="1" applyFill="1" applyBorder="1" applyAlignment="1">
      <alignment horizontal="right" vertical="center" wrapText="1"/>
    </xf>
    <xf numFmtId="4" fontId="5" fillId="4" borderId="7" xfId="2" applyNumberFormat="1" applyFont="1" applyFill="1" applyBorder="1" applyAlignment="1">
      <alignment horizontal="right" vertical="center" wrapText="1"/>
    </xf>
    <xf numFmtId="4" fontId="5" fillId="4" borderId="10" xfId="2" applyNumberFormat="1" applyFont="1" applyFill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right"/>
    </xf>
    <xf numFmtId="4" fontId="5" fillId="4" borderId="6" xfId="2" applyNumberFormat="1" applyFont="1" applyFill="1" applyBorder="1" applyAlignment="1">
      <alignment horizontal="right" vertical="center" wrapText="1"/>
    </xf>
    <xf numFmtId="0" fontId="3" fillId="2" borderId="16" xfId="2" applyFont="1" applyFill="1" applyBorder="1" applyAlignment="1">
      <alignment horizontal="center" vertical="center" wrapText="1"/>
    </xf>
    <xf numFmtId="43" fontId="0" fillId="0" borderId="0" xfId="0" applyNumberFormat="1"/>
    <xf numFmtId="4" fontId="4" fillId="0" borderId="10" xfId="2" applyNumberFormat="1" applyFont="1" applyFill="1" applyBorder="1" applyAlignment="1">
      <alignment horizontal="right" vertical="center" wrapText="1"/>
    </xf>
    <xf numFmtId="4" fontId="3" fillId="4" borderId="6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21" xfId="0" applyNumberFormat="1" applyFont="1" applyFill="1" applyBorder="1" applyAlignment="1">
      <alignment horizontal="right" vertical="center"/>
    </xf>
    <xf numFmtId="4" fontId="7" fillId="0" borderId="25" xfId="0" applyNumberFormat="1" applyFont="1" applyFill="1" applyBorder="1" applyAlignment="1">
      <alignment horizontal="right" vertical="center"/>
    </xf>
    <xf numFmtId="2" fontId="7" fillId="0" borderId="20" xfId="1" applyNumberFormat="1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horizontal="right" vertical="center"/>
    </xf>
    <xf numFmtId="2" fontId="7" fillId="6" borderId="20" xfId="1" applyNumberFormat="1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horizontal="right"/>
    </xf>
    <xf numFmtId="4" fontId="7" fillId="6" borderId="20" xfId="0" applyNumberFormat="1" applyFont="1" applyFill="1" applyBorder="1" applyAlignment="1">
      <alignment horizontal="center" wrapText="1"/>
    </xf>
    <xf numFmtId="4" fontId="7" fillId="6" borderId="21" xfId="0" applyNumberFormat="1" applyFont="1" applyFill="1" applyBorder="1" applyAlignment="1">
      <alignment horizontal="center" wrapText="1"/>
    </xf>
    <xf numFmtId="4" fontId="7" fillId="0" borderId="21" xfId="0" applyNumberFormat="1" applyFont="1" applyFill="1" applyBorder="1" applyAlignment="1">
      <alignment horizontal="right"/>
    </xf>
    <xf numFmtId="4" fontId="7" fillId="9" borderId="20" xfId="0" applyNumberFormat="1" applyFont="1" applyFill="1" applyBorder="1" applyAlignment="1">
      <alignment horizontal="center" wrapText="1"/>
    </xf>
    <xf numFmtId="0" fontId="3" fillId="5" borderId="42" xfId="3" applyFont="1" applyFill="1" applyBorder="1" applyAlignment="1">
      <alignment horizontal="left" vertical="center" wrapText="1"/>
    </xf>
    <xf numFmtId="4" fontId="4" fillId="0" borderId="44" xfId="4" applyNumberFormat="1" applyFont="1" applyBorder="1" applyAlignment="1">
      <alignment horizontal="center" vertical="center"/>
    </xf>
    <xf numFmtId="43" fontId="3" fillId="0" borderId="45" xfId="4" applyFont="1" applyFill="1" applyBorder="1" applyAlignment="1">
      <alignment vertical="center" wrapText="1"/>
    </xf>
    <xf numFmtId="43" fontId="4" fillId="0" borderId="44" xfId="4" applyFont="1" applyFill="1" applyBorder="1" applyAlignment="1">
      <alignment horizontal="right" vertical="center"/>
    </xf>
    <xf numFmtId="43" fontId="4" fillId="0" borderId="44" xfId="4" applyFont="1" applyBorder="1" applyAlignment="1">
      <alignment horizontal="right" vertical="center"/>
    </xf>
    <xf numFmtId="43" fontId="3" fillId="5" borderId="45" xfId="4" applyFont="1" applyFill="1" applyBorder="1" applyAlignment="1">
      <alignment vertical="center" wrapText="1"/>
    </xf>
    <xf numFmtId="43" fontId="4" fillId="5" borderId="44" xfId="4" applyFont="1" applyFill="1" applyBorder="1" applyAlignment="1">
      <alignment vertical="center"/>
    </xf>
    <xf numFmtId="43" fontId="4" fillId="0" borderId="44" xfId="4" applyFont="1" applyBorder="1" applyAlignment="1">
      <alignment vertical="center"/>
    </xf>
    <xf numFmtId="43" fontId="4" fillId="0" borderId="44" xfId="4" applyFont="1" applyBorder="1"/>
    <xf numFmtId="43" fontId="4" fillId="5" borderId="44" xfId="4" applyFont="1" applyFill="1" applyBorder="1"/>
    <xf numFmtId="43" fontId="3" fillId="5" borderId="45" xfId="4" applyFont="1" applyFill="1" applyBorder="1" applyAlignment="1">
      <alignment horizontal="left" vertical="center" wrapText="1"/>
    </xf>
    <xf numFmtId="43" fontId="3" fillId="5" borderId="44" xfId="4" applyFont="1" applyFill="1" applyBorder="1" applyAlignment="1">
      <alignment vertical="center"/>
    </xf>
    <xf numFmtId="43" fontId="4" fillId="0" borderId="46" xfId="4" applyFont="1" applyBorder="1" applyAlignment="1">
      <alignment vertical="center"/>
    </xf>
    <xf numFmtId="4" fontId="0" fillId="10" borderId="43" xfId="0" applyNumberFormat="1" applyFill="1" applyBorder="1"/>
    <xf numFmtId="0" fontId="13" fillId="5" borderId="47" xfId="0" applyFont="1" applyFill="1" applyBorder="1"/>
    <xf numFmtId="0" fontId="0" fillId="10" borderId="48" xfId="0" applyFill="1" applyBorder="1"/>
    <xf numFmtId="0" fontId="3" fillId="2" borderId="49" xfId="2" applyFont="1" applyFill="1" applyBorder="1" applyAlignment="1">
      <alignment horizontal="center" vertical="center" wrapText="1"/>
    </xf>
    <xf numFmtId="0" fontId="3" fillId="2" borderId="50" xfId="2" applyFont="1" applyFill="1" applyBorder="1" applyAlignment="1">
      <alignment horizontal="center" vertical="center" wrapText="1"/>
    </xf>
    <xf numFmtId="0" fontId="4" fillId="5" borderId="16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left" vertical="center" wrapText="1"/>
    </xf>
    <xf numFmtId="4" fontId="4" fillId="0" borderId="2" xfId="0" applyNumberFormat="1" applyFont="1" applyFill="1" applyBorder="1" applyAlignment="1" applyProtection="1">
      <alignment horizontal="left" vertical="center"/>
    </xf>
    <xf numFmtId="4" fontId="3" fillId="5" borderId="2" xfId="0" applyNumberFormat="1" applyFont="1" applyFill="1" applyBorder="1" applyAlignment="1" applyProtection="1">
      <alignment horizontal="left" vertical="center" wrapText="1"/>
    </xf>
    <xf numFmtId="0" fontId="8" fillId="5" borderId="23" xfId="0" applyFont="1" applyFill="1" applyBorder="1" applyAlignment="1">
      <alignment horizontal="center" vertical="top"/>
    </xf>
    <xf numFmtId="49" fontId="3" fillId="2" borderId="8" xfId="2" applyNumberFormat="1" applyFont="1" applyFill="1" applyBorder="1" applyAlignment="1">
      <alignment horizontal="center" vertical="center" wrapText="1"/>
    </xf>
    <xf numFmtId="49" fontId="3" fillId="2" borderId="9" xfId="2" applyNumberFormat="1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 applyProtection="1">
      <alignment horizontal="right" vertical="center"/>
    </xf>
    <xf numFmtId="4" fontId="3" fillId="5" borderId="4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" fontId="3" fillId="5" borderId="6" xfId="0" applyNumberFormat="1" applyFont="1" applyFill="1" applyBorder="1" applyAlignment="1" applyProtection="1">
      <alignment horizontal="right" vertical="center"/>
    </xf>
    <xf numFmtId="4" fontId="3" fillId="5" borderId="7" xfId="0" applyNumberFormat="1" applyFont="1" applyFill="1" applyBorder="1" applyAlignment="1" applyProtection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4" fontId="7" fillId="0" borderId="25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horizontal="right"/>
    </xf>
    <xf numFmtId="4" fontId="7" fillId="0" borderId="21" xfId="0" applyNumberFormat="1" applyFont="1" applyFill="1" applyBorder="1" applyAlignment="1">
      <alignment horizontal="right"/>
    </xf>
    <xf numFmtId="4" fontId="7" fillId="0" borderId="21" xfId="0" applyNumberFormat="1" applyFont="1" applyFill="1" applyBorder="1" applyAlignment="1">
      <alignment horizontal="center" vertical="center"/>
    </xf>
    <xf numFmtId="0" fontId="0" fillId="0" borderId="0" xfId="0" applyBorder="1"/>
    <xf numFmtId="4" fontId="10" fillId="0" borderId="21" xfId="0" applyNumberFormat="1" applyFont="1" applyBorder="1"/>
    <xf numFmtId="4" fontId="10" fillId="6" borderId="21" xfId="0" applyNumberFormat="1" applyFont="1" applyFill="1" applyBorder="1"/>
    <xf numFmtId="4" fontId="7" fillId="0" borderId="20" xfId="0" applyNumberFormat="1" applyFont="1" applyFill="1" applyBorder="1" applyAlignment="1">
      <alignment horizontal="center" wrapText="1"/>
    </xf>
    <xf numFmtId="10" fontId="7" fillId="6" borderId="21" xfId="0" applyNumberFormat="1" applyFont="1" applyFill="1" applyBorder="1" applyAlignment="1">
      <alignment horizontal="center" vertical="center"/>
    </xf>
    <xf numFmtId="10" fontId="7" fillId="0" borderId="21" xfId="0" applyNumberFormat="1" applyFont="1" applyFill="1" applyBorder="1" applyAlignment="1">
      <alignment horizontal="center" vertical="center"/>
    </xf>
    <xf numFmtId="10" fontId="9" fillId="0" borderId="21" xfId="0" applyNumberFormat="1" applyFont="1" applyFill="1" applyBorder="1" applyAlignment="1">
      <alignment horizontal="center" vertical="center"/>
    </xf>
    <xf numFmtId="10" fontId="9" fillId="6" borderId="21" xfId="0" applyNumberFormat="1" applyFont="1" applyFill="1" applyBorder="1" applyAlignment="1">
      <alignment horizontal="center" vertical="center"/>
    </xf>
    <xf numFmtId="0" fontId="3" fillId="8" borderId="16" xfId="2" applyFont="1" applyFill="1" applyBorder="1" applyAlignment="1">
      <alignment horizontal="center" vertical="center" wrapText="1"/>
    </xf>
    <xf numFmtId="43" fontId="15" fillId="0" borderId="0" xfId="0" applyNumberFormat="1" applyFont="1"/>
    <xf numFmtId="4" fontId="3" fillId="4" borderId="9" xfId="2" applyNumberFormat="1" applyFont="1" applyFill="1" applyBorder="1" applyAlignment="1">
      <alignment horizontal="right" vertical="center" wrapText="1"/>
    </xf>
    <xf numFmtId="4" fontId="3" fillId="4" borderId="4" xfId="2" applyNumberFormat="1" applyFont="1" applyFill="1" applyBorder="1" applyAlignment="1">
      <alignment horizontal="right" vertical="center" wrapText="1"/>
    </xf>
    <xf numFmtId="4" fontId="3" fillId="0" borderId="4" xfId="2" applyNumberFormat="1" applyFont="1" applyFill="1" applyBorder="1" applyAlignment="1">
      <alignment horizontal="right" vertical="center" wrapText="1"/>
    </xf>
    <xf numFmtId="4" fontId="3" fillId="4" borderId="8" xfId="2" applyNumberFormat="1" applyFont="1" applyFill="1" applyBorder="1" applyAlignment="1">
      <alignment horizontal="right" vertical="center" wrapText="1"/>
    </xf>
    <xf numFmtId="4" fontId="3" fillId="4" borderId="3" xfId="2" applyNumberFormat="1" applyFont="1" applyFill="1" applyBorder="1" applyAlignment="1">
      <alignment horizontal="right" vertical="center" wrapText="1"/>
    </xf>
    <xf numFmtId="4" fontId="3" fillId="0" borderId="3" xfId="2" applyNumberFormat="1" applyFont="1" applyFill="1" applyBorder="1" applyAlignment="1">
      <alignment horizontal="right" vertical="center" wrapText="1"/>
    </xf>
    <xf numFmtId="4" fontId="3" fillId="4" borderId="51" xfId="2" applyNumberFormat="1" applyFont="1" applyFill="1" applyBorder="1" applyAlignment="1">
      <alignment horizontal="right" vertical="center" wrapText="1"/>
    </xf>
    <xf numFmtId="4" fontId="4" fillId="0" borderId="3" xfId="2" applyNumberFormat="1" applyFont="1" applyFill="1" applyBorder="1" applyAlignment="1">
      <alignment horizontal="right" vertical="center" wrapText="1"/>
    </xf>
    <xf numFmtId="4" fontId="3" fillId="5" borderId="3" xfId="2" applyNumberFormat="1" applyFont="1" applyFill="1" applyBorder="1" applyAlignment="1">
      <alignment horizontal="right" vertical="center" wrapText="1"/>
    </xf>
    <xf numFmtId="4" fontId="3" fillId="5" borderId="6" xfId="2" applyNumberFormat="1" applyFont="1" applyFill="1" applyBorder="1" applyAlignment="1">
      <alignment horizontal="right" vertical="center" wrapText="1"/>
    </xf>
    <xf numFmtId="4" fontId="4" fillId="0" borderId="4" xfId="2" applyNumberFormat="1" applyFont="1" applyFill="1" applyBorder="1" applyAlignment="1">
      <alignment horizontal="right" vertical="center" wrapText="1"/>
    </xf>
    <xf numFmtId="4" fontId="7" fillId="0" borderId="2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ill="1"/>
    <xf numFmtId="4" fontId="3" fillId="0" borderId="0" xfId="0" applyNumberFormat="1" applyFont="1" applyFill="1" applyBorder="1" applyAlignment="1" applyProtection="1">
      <alignment horizontal="right" vertical="center"/>
    </xf>
    <xf numFmtId="2" fontId="4" fillId="0" borderId="16" xfId="4" applyNumberFormat="1" applyFont="1" applyBorder="1" applyAlignment="1">
      <alignment horizontal="right" vertical="center"/>
    </xf>
    <xf numFmtId="2" fontId="4" fillId="0" borderId="30" xfId="4" applyNumberFormat="1" applyFont="1" applyBorder="1" applyAlignment="1">
      <alignment horizontal="right" vertical="center"/>
    </xf>
    <xf numFmtId="2" fontId="3" fillId="0" borderId="42" xfId="4" applyNumberFormat="1" applyFont="1" applyFill="1" applyBorder="1" applyAlignment="1">
      <alignment horizontal="right" vertical="center" wrapText="1"/>
    </xf>
    <xf numFmtId="2" fontId="4" fillId="0" borderId="42" xfId="4" applyNumberFormat="1" applyFont="1" applyFill="1" applyBorder="1" applyAlignment="1">
      <alignment horizontal="right" vertical="center" wrapText="1"/>
    </xf>
    <xf numFmtId="2" fontId="4" fillId="0" borderId="16" xfId="4" applyNumberFormat="1" applyFont="1" applyBorder="1" applyAlignment="1">
      <alignment horizontal="right"/>
    </xf>
    <xf numFmtId="2" fontId="4" fillId="0" borderId="30" xfId="4" applyNumberFormat="1" applyFont="1" applyBorder="1" applyAlignment="1">
      <alignment horizontal="right"/>
    </xf>
    <xf numFmtId="2" fontId="4" fillId="0" borderId="34" xfId="4" applyNumberFormat="1" applyFont="1" applyFill="1" applyBorder="1" applyAlignment="1">
      <alignment horizontal="right" vertical="center" wrapText="1"/>
    </xf>
    <xf numFmtId="2" fontId="4" fillId="0" borderId="32" xfId="4" applyNumberFormat="1" applyFont="1" applyBorder="1" applyAlignment="1">
      <alignment horizontal="right" vertical="center"/>
    </xf>
    <xf numFmtId="2" fontId="4" fillId="0" borderId="33" xfId="4" applyNumberFormat="1" applyFont="1" applyBorder="1" applyAlignment="1">
      <alignment horizontal="right" vertical="center"/>
    </xf>
    <xf numFmtId="0" fontId="3" fillId="0" borderId="42" xfId="4" applyNumberFormat="1" applyFont="1" applyFill="1" applyBorder="1" applyAlignment="1">
      <alignment horizontal="right" vertical="center" wrapText="1"/>
    </xf>
    <xf numFmtId="0" fontId="3" fillId="0" borderId="30" xfId="4" applyNumberFormat="1" applyFont="1" applyBorder="1" applyAlignment="1">
      <alignment horizontal="right" vertical="center"/>
    </xf>
    <xf numFmtId="0" fontId="4" fillId="0" borderId="42" xfId="4" applyNumberFormat="1" applyFont="1" applyFill="1" applyBorder="1" applyAlignment="1">
      <alignment horizontal="right" vertical="center" wrapText="1"/>
    </xf>
    <xf numFmtId="0" fontId="4" fillId="0" borderId="16" xfId="4" applyNumberFormat="1" applyFont="1" applyBorder="1" applyAlignment="1">
      <alignment horizontal="right" vertical="center"/>
    </xf>
    <xf numFmtId="0" fontId="4" fillId="0" borderId="30" xfId="4" applyNumberFormat="1" applyFont="1" applyFill="1" applyBorder="1" applyAlignment="1">
      <alignment horizontal="right" vertical="center"/>
    </xf>
    <xf numFmtId="0" fontId="4" fillId="0" borderId="30" xfId="4" applyNumberFormat="1" applyFont="1" applyBorder="1" applyAlignment="1">
      <alignment horizontal="right" vertical="center"/>
    </xf>
    <xf numFmtId="0" fontId="4" fillId="0" borderId="16" xfId="4" applyNumberFormat="1" applyFont="1" applyFill="1" applyBorder="1" applyAlignment="1">
      <alignment horizontal="right" vertical="center"/>
    </xf>
    <xf numFmtId="0" fontId="3" fillId="5" borderId="42" xfId="4" applyNumberFormat="1" applyFont="1" applyFill="1" applyBorder="1" applyAlignment="1">
      <alignment horizontal="right" vertical="center" wrapText="1"/>
    </xf>
    <xf numFmtId="0" fontId="4" fillId="5" borderId="16" xfId="4" applyNumberFormat="1" applyFont="1" applyFill="1" applyBorder="1" applyAlignment="1">
      <alignment horizontal="right" vertical="center"/>
    </xf>
    <xf numFmtId="0" fontId="4" fillId="5" borderId="30" xfId="4" applyNumberFormat="1" applyFont="1" applyFill="1" applyBorder="1" applyAlignment="1">
      <alignment horizontal="right" vertical="center"/>
    </xf>
    <xf numFmtId="0" fontId="4" fillId="5" borderId="16" xfId="4" applyNumberFormat="1" applyFont="1" applyFill="1" applyBorder="1" applyAlignment="1">
      <alignment horizontal="right"/>
    </xf>
    <xf numFmtId="0" fontId="4" fillId="5" borderId="30" xfId="4" applyNumberFormat="1" applyFont="1" applyFill="1" applyBorder="1" applyAlignment="1">
      <alignment horizontal="right"/>
    </xf>
    <xf numFmtId="0" fontId="3" fillId="5" borderId="30" xfId="4" applyNumberFormat="1" applyFont="1" applyFill="1" applyBorder="1" applyAlignment="1">
      <alignment horizontal="right" vertical="center"/>
    </xf>
    <xf numFmtId="0" fontId="3" fillId="5" borderId="16" xfId="4" applyNumberFormat="1" applyFont="1" applyFill="1" applyBorder="1" applyAlignment="1">
      <alignment horizontal="right" vertical="center"/>
    </xf>
    <xf numFmtId="4" fontId="4" fillId="0" borderId="42" xfId="4" applyNumberFormat="1" applyFont="1" applyFill="1" applyBorder="1" applyAlignment="1">
      <alignment horizontal="right" vertical="center" wrapText="1"/>
    </xf>
    <xf numFmtId="4" fontId="3" fillId="0" borderId="42" xfId="4" applyNumberFormat="1" applyFont="1" applyFill="1" applyBorder="1" applyAlignment="1">
      <alignment horizontal="right" vertical="center" wrapText="1"/>
    </xf>
    <xf numFmtId="4" fontId="3" fillId="5" borderId="42" xfId="4" applyNumberFormat="1" applyFont="1" applyFill="1" applyBorder="1" applyAlignment="1">
      <alignment horizontal="right" vertical="center" wrapText="1"/>
    </xf>
    <xf numFmtId="4" fontId="3" fillId="0" borderId="16" xfId="4" applyNumberFormat="1" applyFont="1" applyBorder="1" applyAlignment="1">
      <alignment horizontal="right" vertical="center"/>
    </xf>
    <xf numFmtId="4" fontId="4" fillId="0" borderId="16" xfId="4" applyNumberFormat="1" applyFont="1" applyBorder="1" applyAlignment="1">
      <alignment horizontal="right" vertical="center"/>
    </xf>
    <xf numFmtId="4" fontId="4" fillId="0" borderId="16" xfId="4" applyNumberFormat="1" applyFont="1" applyFill="1" applyBorder="1" applyAlignment="1">
      <alignment horizontal="right" vertical="center"/>
    </xf>
    <xf numFmtId="4" fontId="3" fillId="5" borderId="16" xfId="4" applyNumberFormat="1" applyFont="1" applyFill="1" applyBorder="1" applyAlignment="1">
      <alignment horizontal="right" vertical="center"/>
    </xf>
    <xf numFmtId="4" fontId="3" fillId="5" borderId="30" xfId="4" applyNumberFormat="1" applyFont="1" applyFill="1" applyBorder="1" applyAlignment="1">
      <alignment horizontal="right" vertical="center"/>
    </xf>
    <xf numFmtId="4" fontId="3" fillId="0" borderId="30" xfId="4" applyNumberFormat="1" applyFont="1" applyBorder="1" applyAlignment="1">
      <alignment horizontal="right" vertical="center"/>
    </xf>
    <xf numFmtId="4" fontId="4" fillId="0" borderId="30" xfId="4" applyNumberFormat="1" applyFont="1" applyFill="1" applyBorder="1" applyAlignment="1">
      <alignment horizontal="right" vertical="center"/>
    </xf>
    <xf numFmtId="4" fontId="7" fillId="9" borderId="21" xfId="0" applyNumberFormat="1" applyFont="1" applyFill="1" applyBorder="1" applyAlignment="1">
      <alignment horizontal="center" wrapText="1"/>
    </xf>
    <xf numFmtId="0" fontId="3" fillId="11" borderId="1" xfId="2" applyFont="1" applyFill="1" applyBorder="1" applyAlignment="1">
      <alignment horizontal="center" vertical="center" wrapText="1"/>
    </xf>
    <xf numFmtId="0" fontId="3" fillId="11" borderId="8" xfId="2" applyFont="1" applyFill="1" applyBorder="1" applyAlignment="1">
      <alignment horizontal="center" vertical="center" wrapText="1"/>
    </xf>
    <xf numFmtId="0" fontId="3" fillId="11" borderId="9" xfId="2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left" vertical="center"/>
    </xf>
    <xf numFmtId="4" fontId="16" fillId="4" borderId="43" xfId="0" applyNumberFormat="1" applyFont="1" applyFill="1" applyBorder="1" applyAlignment="1">
      <alignment horizontal="right" vertical="center" wrapText="1"/>
    </xf>
    <xf numFmtId="0" fontId="18" fillId="0" borderId="43" xfId="0" applyFont="1" applyBorder="1" applyAlignment="1">
      <alignment horizontal="left" vertical="center" wrapText="1"/>
    </xf>
    <xf numFmtId="4" fontId="11" fillId="0" borderId="43" xfId="0" applyNumberFormat="1" applyFont="1" applyBorder="1" applyAlignment="1">
      <alignment horizontal="right" vertical="center" wrapText="1"/>
    </xf>
    <xf numFmtId="0" fontId="11" fillId="0" borderId="43" xfId="0" applyFont="1" applyBorder="1" applyAlignment="1">
      <alignment horizontal="right" vertical="center" wrapText="1"/>
    </xf>
    <xf numFmtId="0" fontId="17" fillId="11" borderId="52" xfId="0" applyFont="1" applyFill="1" applyBorder="1" applyAlignment="1">
      <alignment horizontal="center" vertical="center" wrapText="1"/>
    </xf>
    <xf numFmtId="0" fontId="17" fillId="11" borderId="53" xfId="0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left" vertical="center"/>
    </xf>
    <xf numFmtId="0" fontId="17" fillId="4" borderId="43" xfId="0" applyFont="1" applyFill="1" applyBorder="1" applyAlignment="1">
      <alignment horizontal="left" vertical="center" wrapText="1"/>
    </xf>
    <xf numFmtId="4" fontId="11" fillId="0" borderId="43" xfId="0" applyNumberFormat="1" applyFont="1" applyBorder="1" applyAlignment="1">
      <alignment horizontal="right" vertical="center"/>
    </xf>
    <xf numFmtId="0" fontId="6" fillId="0" borderId="19" xfId="0" applyFont="1" applyFill="1" applyBorder="1" applyAlignment="1"/>
    <xf numFmtId="0" fontId="6" fillId="0" borderId="22" xfId="0" applyFont="1" applyFill="1" applyBorder="1" applyAlignment="1"/>
    <xf numFmtId="0" fontId="6" fillId="0" borderId="43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/>
    </xf>
    <xf numFmtId="0" fontId="6" fillId="7" borderId="54" xfId="0" applyFont="1" applyFill="1" applyBorder="1" applyAlignment="1">
      <alignment horizontal="center" vertical="center"/>
    </xf>
    <xf numFmtId="0" fontId="6" fillId="7" borderId="48" xfId="0" applyFont="1" applyFill="1" applyBorder="1" applyAlignment="1">
      <alignment horizontal="center" vertical="center"/>
    </xf>
    <xf numFmtId="0" fontId="6" fillId="7" borderId="52" xfId="0" applyFont="1" applyFill="1" applyBorder="1" applyAlignment="1">
      <alignment horizontal="center" vertical="center"/>
    </xf>
    <xf numFmtId="0" fontId="6" fillId="7" borderId="56" xfId="0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 wrapText="1"/>
    </xf>
    <xf numFmtId="0" fontId="6" fillId="8" borderId="54" xfId="0" applyFont="1" applyFill="1" applyBorder="1" applyAlignment="1">
      <alignment horizontal="center" vertical="center"/>
    </xf>
    <xf numFmtId="0" fontId="6" fillId="8" borderId="48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7" fillId="11" borderId="43" xfId="0" applyFont="1" applyFill="1" applyBorder="1" applyAlignment="1">
      <alignment horizontal="center" vertical="center"/>
    </xf>
    <xf numFmtId="0" fontId="17" fillId="11" borderId="43" xfId="0" applyFont="1" applyFill="1" applyBorder="1" applyAlignment="1">
      <alignment horizontal="center" vertical="center" wrapText="1"/>
    </xf>
    <xf numFmtId="2" fontId="11" fillId="0" borderId="43" xfId="0" applyNumberFormat="1" applyFont="1" applyBorder="1" applyAlignment="1">
      <alignment horizontal="right" vertical="center" wrapText="1"/>
    </xf>
    <xf numFmtId="0" fontId="17" fillId="11" borderId="54" xfId="0" applyFont="1" applyFill="1" applyBorder="1" applyAlignment="1">
      <alignment horizontal="center" vertical="center" wrapText="1"/>
    </xf>
    <xf numFmtId="0" fontId="17" fillId="11" borderId="4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8" fillId="8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justify" vertical="top"/>
    </xf>
    <xf numFmtId="0" fontId="6" fillId="0" borderId="22" xfId="0" applyFont="1" applyFill="1" applyBorder="1" applyAlignment="1">
      <alignment horizontal="justify" vertical="top"/>
    </xf>
    <xf numFmtId="0" fontId="6" fillId="0" borderId="55" xfId="0" applyFont="1" applyFill="1" applyBorder="1" applyAlignment="1">
      <alignment horizontal="center" vertical="top"/>
    </xf>
  </cellXfs>
  <cellStyles count="26">
    <cellStyle name="Dziesiętny" xfId="4" builtinId="3"/>
    <cellStyle name="Dziesiętny 2" xfId="6"/>
    <cellStyle name="Dziesiętny 2 2" xfId="8"/>
    <cellStyle name="Dziesiętny 2 2 2" xfId="14"/>
    <cellStyle name="Dziesiętny 2 2 2 2" xfId="25"/>
    <cellStyle name="Dziesiętny 2 2 3" xfId="19"/>
    <cellStyle name="Dziesiętny 2 3" xfId="12"/>
    <cellStyle name="Dziesiętny 2 3 2" xfId="23"/>
    <cellStyle name="Dziesiętny 2 4" xfId="17"/>
    <cellStyle name="Dziesiętny 3" xfId="5"/>
    <cellStyle name="Dziesiętny 3 2" xfId="11"/>
    <cellStyle name="Dziesiętny 3 2 2" xfId="22"/>
    <cellStyle name="Dziesiętny 3 3" xfId="16"/>
    <cellStyle name="Dziesiętny 4" xfId="7"/>
    <cellStyle name="Dziesiętny 4 2" xfId="13"/>
    <cellStyle name="Dziesiętny 4 2 2" xfId="24"/>
    <cellStyle name="Dziesiętny 4 3" xfId="18"/>
    <cellStyle name="Dziesiętny 5" xfId="9"/>
    <cellStyle name="Dziesiętny 5 2" xfId="20"/>
    <cellStyle name="Dziesiętny 6" xfId="10"/>
    <cellStyle name="Dziesiętny 6 2" xfId="21"/>
    <cellStyle name="Dziesiętny 7" xfId="15"/>
    <cellStyle name="Normalny" xfId="0" builtinId="0"/>
    <cellStyle name="Normalny_bilans_przekształceń" xfId="2"/>
    <cellStyle name="Normalny_Skonsolidowane sprawozdanie finansowe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0</xdr:rowOff>
    </xdr:from>
    <xdr:to>
      <xdr:col>14</xdr:col>
      <xdr:colOff>75009</xdr:colOff>
      <xdr:row>38</xdr:row>
      <xdr:rowOff>24606</xdr:rowOff>
    </xdr:to>
    <xdr:sp macro="" textlink="">
      <xdr:nvSpPr>
        <xdr:cNvPr id="2" name="pole tekstowe 1"/>
        <xdr:cNvSpPr txBox="1"/>
      </xdr:nvSpPr>
      <xdr:spPr>
        <a:xfrm>
          <a:off x="7124700" y="190500"/>
          <a:ext cx="4332684" cy="70731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Objaśnienia:</a:t>
          </a:r>
        </a:p>
        <a:p>
          <a:endParaRPr lang="pl-PL" sz="1100"/>
        </a:p>
        <a:p>
          <a:r>
            <a:rPr lang="pl-PL" sz="1100" b="1"/>
            <a:t>1.</a:t>
          </a:r>
          <a:r>
            <a:rPr lang="pl-PL" sz="1100" b="1" baseline="0"/>
            <a:t> Wskaźnik rentowności operacyjnej</a:t>
          </a:r>
        </a:p>
        <a:p>
          <a:r>
            <a:rPr lang="pl-PL" sz="1100" u="sng" baseline="0"/>
            <a:t>Formuła:</a:t>
          </a:r>
          <a:r>
            <a:rPr lang="pl-PL" sz="1100" baseline="0"/>
            <a:t> wynik na działalności operacyjnej / przychody ze sprzedaży</a:t>
          </a:r>
        </a:p>
        <a:p>
          <a:r>
            <a:rPr lang="pl-PL" sz="1100" u="sng" baseline="0"/>
            <a:t>Opis: </a:t>
          </a:r>
          <a:r>
            <a:rPr lang="pl-PL"/>
            <a:t>określa, ile zysku netto (po opodatkowaniu) przypada na 1 złoty przychodów firmy</a:t>
          </a:r>
          <a:endParaRPr lang="pl-PL" sz="1100" baseline="0"/>
        </a:p>
        <a:p>
          <a:endParaRPr lang="pl-PL" sz="1100" baseline="0"/>
        </a:p>
        <a:p>
          <a:r>
            <a:rPr lang="pl-PL" sz="1100" b="1" baseline="0"/>
            <a:t>2. Wskaźnik rentowności EBITDA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(wynika na działalności operacyjnej+amortyzacja)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 </a:t>
          </a:r>
          <a:r>
            <a:rPr lang="pl-PL"/>
            <a:t>mierzy efektywność konwersji przychodów na zysk z działalności ciągłej przed odsetkami od zaciągniętych kredytów, podatkami, deprecjacją i amortyzacją oraz przed pozycjami wyjątkowymi. </a:t>
          </a:r>
        </a:p>
        <a:p>
          <a:endParaRPr lang="pl-PL" sz="1100"/>
        </a:p>
        <a:p>
          <a:r>
            <a:rPr lang="pl-PL" sz="1100" b="1"/>
            <a:t>3. Wskaźnik</a:t>
          </a:r>
          <a:r>
            <a:rPr lang="pl-PL" sz="1100" b="1" baseline="0"/>
            <a:t> rentowności netto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Wynik netto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/>
            <a:t>informuje inwestorów ile procent przychodów ze sprzedaży stanowi zysk netto</a:t>
          </a:r>
        </a:p>
        <a:p>
          <a:endParaRPr lang="pl-PL" sz="1100"/>
        </a:p>
        <a:p>
          <a:r>
            <a:rPr lang="pl-PL" sz="1100" b="1"/>
            <a:t>4. Wskaśnik rentowności kapitału własnego</a:t>
          </a:r>
          <a:r>
            <a:rPr lang="pl-PL" sz="1100" b="1" baseline="0"/>
            <a:t> (ROE)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Kapitał własny, gdzie: Kapitał własny = Aktywa ogółem - Zobowiązania (krótko i długoterminowe)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określa stopę zyskowności zainwestowanych w firmie kapitałów własnych</a:t>
          </a:r>
        </a:p>
        <a:p>
          <a:endParaRPr lang="pl-PL" sz="1100"/>
        </a:p>
        <a:p>
          <a:r>
            <a:rPr lang="pl-PL" sz="1100" b="1"/>
            <a:t>5. Wskaźnik</a:t>
          </a:r>
          <a:r>
            <a:rPr lang="pl-PL" sz="1100" b="1" baseline="0"/>
            <a:t> rentowności majątku (ROA)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aktywa  ogółem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 b="0"/>
            <a:t>informuje o tym jaka jest rentowność wszystkich aktywów firmy w stosunku do wypracowanych przez nią zysków,</a:t>
          </a:r>
          <a:r>
            <a:rPr lang="pl-PL" b="0" baseline="0"/>
            <a:t> </a:t>
          </a:r>
          <a:r>
            <a:rPr lang="pl-PL" b="0"/>
            <a:t>czy innymi</a:t>
          </a:r>
          <a:r>
            <a:rPr lang="pl-PL" b="0" baseline="0"/>
            <a:t> słowy ile zysku netto  przynosi każda złotówka zaangażowana w finansowanie majątku</a:t>
          </a:r>
          <a:endParaRPr lang="pl-PL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/>
        </a:p>
        <a:p>
          <a:r>
            <a:rPr lang="pl-PL" sz="1100" b="1"/>
            <a:t>6. Wskaźnik ogólnej płynności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aktywa obrotowe / zobowiązania krótkoterminowe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/>
            <a:t>informuje o zdolności przedsiębiorstwa do regulowania zobowiązań w oparciu o wszystkie aktywa obrotowe</a:t>
          </a:r>
        </a:p>
        <a:p>
          <a:endParaRPr lang="pl-PL" sz="1100"/>
        </a:p>
        <a:p>
          <a:r>
            <a:rPr lang="pl-PL" sz="1100" b="1"/>
            <a:t>7. Wskaźnik ogólnego</a:t>
          </a:r>
          <a:r>
            <a:rPr lang="pl-PL" sz="1100" b="1" baseline="0"/>
            <a:t> zadłużenia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zobowiązania ogółem / aktywa rezem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mówi o tym jaki udział w finansowaniu majątku firmy mają zobowiązania i dług</a:t>
          </a:r>
        </a:p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6"/>
  <sheetViews>
    <sheetView tabSelected="1" workbookViewId="0"/>
  </sheetViews>
  <sheetFormatPr defaultRowHeight="15" x14ac:dyDescent="0.25"/>
  <cols>
    <col min="1" max="1" width="4.140625" customWidth="1"/>
    <col min="2" max="2" width="53.28515625" bestFit="1" customWidth="1"/>
    <col min="3" max="4" width="9.7109375" style="40" bestFit="1" customWidth="1"/>
    <col min="5" max="5" width="10.85546875" style="40" bestFit="1" customWidth="1"/>
    <col min="6" max="6" width="12" style="40" customWidth="1"/>
  </cols>
  <sheetData>
    <row r="1" spans="2:6" ht="15.75" thickBot="1" x14ac:dyDescent="0.3"/>
    <row r="2" spans="2:6" ht="16.5" thickTop="1" thickBot="1" x14ac:dyDescent="0.3">
      <c r="C2" s="199" t="s">
        <v>25</v>
      </c>
      <c r="D2" s="200"/>
      <c r="E2" s="200"/>
      <c r="F2" s="201"/>
    </row>
    <row r="3" spans="2:6" ht="34.5" thickTop="1" x14ac:dyDescent="0.25">
      <c r="B3" s="10"/>
      <c r="C3" s="54" t="s">
        <v>166</v>
      </c>
      <c r="D3" s="54" t="s">
        <v>165</v>
      </c>
      <c r="E3" s="61" t="s">
        <v>163</v>
      </c>
      <c r="F3" s="52" t="s">
        <v>164</v>
      </c>
    </row>
    <row r="4" spans="2:6" x14ac:dyDescent="0.25">
      <c r="B4" s="2" t="s">
        <v>0</v>
      </c>
      <c r="C4" s="127">
        <v>27119.5</v>
      </c>
      <c r="D4" s="124">
        <v>29516.959999999999</v>
      </c>
      <c r="E4" s="127">
        <v>78159.8</v>
      </c>
      <c r="F4" s="124">
        <v>83447.070000000007</v>
      </c>
    </row>
    <row r="5" spans="2:6" x14ac:dyDescent="0.25">
      <c r="B5" s="3" t="s">
        <v>1</v>
      </c>
      <c r="C5" s="131">
        <v>24607.64</v>
      </c>
      <c r="D5" s="134">
        <v>24552.93</v>
      </c>
      <c r="E5" s="131">
        <v>70416.009999999995</v>
      </c>
      <c r="F5" s="134">
        <v>67410.899999999994</v>
      </c>
    </row>
    <row r="6" spans="2:6" x14ac:dyDescent="0.25">
      <c r="B6" s="3" t="s">
        <v>2</v>
      </c>
      <c r="C6" s="131">
        <v>2511.86</v>
      </c>
      <c r="D6" s="134">
        <v>4964.03</v>
      </c>
      <c r="E6" s="131">
        <v>7743.79</v>
      </c>
      <c r="F6" s="134">
        <v>16036.17</v>
      </c>
    </row>
    <row r="7" spans="2:6" x14ac:dyDescent="0.25">
      <c r="B7" s="2" t="s">
        <v>3</v>
      </c>
      <c r="C7" s="127">
        <v>17942.38</v>
      </c>
      <c r="D7" s="124">
        <v>18720.189999999999</v>
      </c>
      <c r="E7" s="127">
        <v>51147.06</v>
      </c>
      <c r="F7" s="124">
        <v>56009.25</v>
      </c>
    </row>
    <row r="8" spans="2:6" x14ac:dyDescent="0.25">
      <c r="B8" s="3" t="s">
        <v>4</v>
      </c>
      <c r="C8" s="131">
        <v>15969.84</v>
      </c>
      <c r="D8" s="134">
        <v>13339.66</v>
      </c>
      <c r="E8" s="131">
        <v>44983.72</v>
      </c>
      <c r="F8" s="134">
        <v>42642.36</v>
      </c>
    </row>
    <row r="9" spans="2:6" x14ac:dyDescent="0.25">
      <c r="B9" s="3" t="s">
        <v>5</v>
      </c>
      <c r="C9" s="131">
        <v>1972.54</v>
      </c>
      <c r="D9" s="134">
        <v>5380.53</v>
      </c>
      <c r="E9" s="131">
        <v>6163.34</v>
      </c>
      <c r="F9" s="134">
        <v>13366.89</v>
      </c>
    </row>
    <row r="10" spans="2:6" x14ac:dyDescent="0.25">
      <c r="B10" s="8" t="s">
        <v>6</v>
      </c>
      <c r="C10" s="128">
        <v>9177.1200000000008</v>
      </c>
      <c r="D10" s="125">
        <v>10796.77</v>
      </c>
      <c r="E10" s="128">
        <v>27012.74</v>
      </c>
      <c r="F10" s="125">
        <v>27437.82</v>
      </c>
    </row>
    <row r="11" spans="2:6" x14ac:dyDescent="0.25">
      <c r="B11" s="3" t="s">
        <v>7</v>
      </c>
      <c r="C11" s="131">
        <v>0</v>
      </c>
      <c r="D11" s="134">
        <v>0</v>
      </c>
      <c r="E11" s="131">
        <v>0</v>
      </c>
      <c r="F11" s="134">
        <v>0</v>
      </c>
    </row>
    <row r="12" spans="2:6" x14ac:dyDescent="0.25">
      <c r="B12" s="4" t="s">
        <v>8</v>
      </c>
      <c r="C12" s="131">
        <v>179.21</v>
      </c>
      <c r="D12" s="134">
        <v>113.8</v>
      </c>
      <c r="E12" s="131">
        <v>879.36</v>
      </c>
      <c r="F12" s="134">
        <v>346.72</v>
      </c>
    </row>
    <row r="13" spans="2:6" x14ac:dyDescent="0.25">
      <c r="B13" s="4" t="s">
        <v>9</v>
      </c>
      <c r="C13" s="131">
        <v>4588.84</v>
      </c>
      <c r="D13" s="134">
        <v>7811.53</v>
      </c>
      <c r="E13" s="131">
        <v>14675.71</v>
      </c>
      <c r="F13" s="134">
        <v>16496.18</v>
      </c>
    </row>
    <row r="14" spans="2:6" x14ac:dyDescent="0.25">
      <c r="B14" s="4" t="s">
        <v>10</v>
      </c>
      <c r="C14" s="131">
        <v>3837.94</v>
      </c>
      <c r="D14" s="134">
        <v>2258.4899999999998</v>
      </c>
      <c r="E14" s="131">
        <v>9865.18</v>
      </c>
      <c r="F14" s="134">
        <v>8147.87</v>
      </c>
    </row>
    <row r="15" spans="2:6" x14ac:dyDescent="0.25">
      <c r="B15" s="4" t="s">
        <v>11</v>
      </c>
      <c r="C15" s="131">
        <v>0</v>
      </c>
      <c r="D15" s="134">
        <v>0</v>
      </c>
      <c r="E15" s="131">
        <v>0</v>
      </c>
      <c r="F15" s="134">
        <v>0</v>
      </c>
    </row>
    <row r="16" spans="2:6" x14ac:dyDescent="0.25">
      <c r="B16" s="4" t="s">
        <v>12</v>
      </c>
      <c r="C16" s="131">
        <v>20.11</v>
      </c>
      <c r="D16" s="134">
        <v>64.7</v>
      </c>
      <c r="E16" s="131">
        <v>92.82</v>
      </c>
      <c r="F16" s="134">
        <v>118.62</v>
      </c>
    </row>
    <row r="17" spans="2:6" x14ac:dyDescent="0.25">
      <c r="B17" s="8" t="s">
        <v>13</v>
      </c>
      <c r="C17" s="128">
        <v>909.44</v>
      </c>
      <c r="D17" s="125">
        <v>775.85</v>
      </c>
      <c r="E17" s="128">
        <v>3258.39</v>
      </c>
      <c r="F17" s="125">
        <v>3021.87</v>
      </c>
    </row>
    <row r="18" spans="2:6" x14ac:dyDescent="0.25">
      <c r="B18" s="4" t="s">
        <v>14</v>
      </c>
      <c r="C18" s="131">
        <v>77.16</v>
      </c>
      <c r="D18" s="134">
        <v>26.13</v>
      </c>
      <c r="E18" s="131">
        <v>87.2</v>
      </c>
      <c r="F18" s="134">
        <v>30.14</v>
      </c>
    </row>
    <row r="19" spans="2:6" x14ac:dyDescent="0.25">
      <c r="B19" s="4" t="s">
        <v>15</v>
      </c>
      <c r="C19" s="131">
        <v>314.52</v>
      </c>
      <c r="D19" s="134">
        <v>102.2</v>
      </c>
      <c r="E19" s="131">
        <v>673.58</v>
      </c>
      <c r="F19" s="134">
        <v>601.53</v>
      </c>
    </row>
    <row r="20" spans="2:6" ht="22.5" x14ac:dyDescent="0.25">
      <c r="B20" s="4" t="s">
        <v>16</v>
      </c>
      <c r="C20" s="131">
        <v>0</v>
      </c>
      <c r="D20" s="134">
        <v>0</v>
      </c>
      <c r="E20" s="131">
        <v>0</v>
      </c>
      <c r="F20" s="134">
        <v>0</v>
      </c>
    </row>
    <row r="21" spans="2:6" x14ac:dyDescent="0.25">
      <c r="B21" s="8" t="s">
        <v>17</v>
      </c>
      <c r="C21" s="128">
        <v>672.08</v>
      </c>
      <c r="D21" s="125">
        <v>699.78</v>
      </c>
      <c r="E21" s="128">
        <v>2672.01</v>
      </c>
      <c r="F21" s="125">
        <v>2450.48</v>
      </c>
    </row>
    <row r="22" spans="2:6" x14ac:dyDescent="0.25">
      <c r="B22" s="4" t="s">
        <v>18</v>
      </c>
      <c r="C22" s="131">
        <v>0</v>
      </c>
      <c r="D22" s="134">
        <v>0</v>
      </c>
      <c r="E22" s="131">
        <v>0</v>
      </c>
      <c r="F22" s="134">
        <v>0</v>
      </c>
    </row>
    <row r="23" spans="2:6" x14ac:dyDescent="0.25">
      <c r="B23" s="39" t="s">
        <v>19</v>
      </c>
      <c r="C23" s="131">
        <v>0</v>
      </c>
      <c r="D23" s="134">
        <v>0</v>
      </c>
      <c r="E23" s="131">
        <v>0</v>
      </c>
      <c r="F23" s="134">
        <v>0</v>
      </c>
    </row>
    <row r="24" spans="2:6" x14ac:dyDescent="0.25">
      <c r="B24" s="8" t="s">
        <v>20</v>
      </c>
      <c r="C24" s="128">
        <v>672.08</v>
      </c>
      <c r="D24" s="125">
        <v>699.78</v>
      </c>
      <c r="E24" s="130">
        <v>2672.01</v>
      </c>
      <c r="F24" s="125">
        <v>2450.48</v>
      </c>
    </row>
    <row r="25" spans="2:6" x14ac:dyDescent="0.25">
      <c r="B25" s="2" t="s">
        <v>21</v>
      </c>
      <c r="C25" s="128">
        <v>0</v>
      </c>
      <c r="D25" s="125">
        <v>0</v>
      </c>
      <c r="E25" s="130">
        <v>0</v>
      </c>
      <c r="F25" s="125">
        <v>0</v>
      </c>
    </row>
    <row r="26" spans="2:6" x14ac:dyDescent="0.25">
      <c r="B26" s="8" t="s">
        <v>22</v>
      </c>
      <c r="C26" s="128">
        <v>672.08</v>
      </c>
      <c r="D26" s="125">
        <v>699.78</v>
      </c>
      <c r="E26" s="130">
        <v>2672.01</v>
      </c>
      <c r="F26" s="128">
        <v>2450.48</v>
      </c>
    </row>
    <row r="27" spans="2:6" ht="16.5" customHeight="1" x14ac:dyDescent="0.25">
      <c r="B27" s="39" t="s">
        <v>154</v>
      </c>
      <c r="C27" s="63">
        <v>672.08</v>
      </c>
      <c r="D27" s="134">
        <v>699.78</v>
      </c>
      <c r="E27" s="131">
        <v>2672.01</v>
      </c>
      <c r="F27" s="134">
        <v>2450.48</v>
      </c>
    </row>
    <row r="28" spans="2:6" x14ac:dyDescent="0.25">
      <c r="B28" s="39" t="s">
        <v>19</v>
      </c>
      <c r="C28" s="63">
        <v>0</v>
      </c>
      <c r="D28" s="134">
        <v>0</v>
      </c>
      <c r="E28" s="131">
        <v>0</v>
      </c>
      <c r="F28" s="134">
        <v>0</v>
      </c>
    </row>
    <row r="29" spans="2:6" x14ac:dyDescent="0.25">
      <c r="B29" s="6" t="s">
        <v>157</v>
      </c>
      <c r="C29" s="128">
        <v>11.59</v>
      </c>
      <c r="D29" s="125">
        <v>12.07</v>
      </c>
      <c r="E29" s="128">
        <v>46.07</v>
      </c>
      <c r="F29" s="125">
        <v>42.25</v>
      </c>
    </row>
    <row r="30" spans="2:6" x14ac:dyDescent="0.25">
      <c r="B30" s="7" t="s">
        <v>23</v>
      </c>
      <c r="C30" s="129">
        <v>11.59</v>
      </c>
      <c r="D30" s="126">
        <v>12.07</v>
      </c>
      <c r="E30" s="129">
        <v>46.07</v>
      </c>
      <c r="F30" s="126">
        <v>42.25</v>
      </c>
    </row>
    <row r="31" spans="2:6" x14ac:dyDescent="0.25">
      <c r="B31" s="7" t="s">
        <v>24</v>
      </c>
      <c r="C31" s="129">
        <v>11.59</v>
      </c>
      <c r="D31" s="126">
        <v>12.07</v>
      </c>
      <c r="E31" s="129">
        <v>46.07</v>
      </c>
      <c r="F31" s="126">
        <v>42.25</v>
      </c>
    </row>
    <row r="32" spans="2:6" ht="22.5" x14ac:dyDescent="0.25">
      <c r="B32" s="8" t="s">
        <v>155</v>
      </c>
      <c r="C32" s="128">
        <v>11.59</v>
      </c>
      <c r="D32" s="125">
        <v>12.07</v>
      </c>
      <c r="E32" s="128">
        <v>46.07</v>
      </c>
      <c r="F32" s="125">
        <v>42.25</v>
      </c>
    </row>
    <row r="33" spans="2:6" x14ac:dyDescent="0.25">
      <c r="B33" s="3" t="s">
        <v>23</v>
      </c>
      <c r="C33" s="129">
        <v>11.59</v>
      </c>
      <c r="D33" s="126">
        <v>12.07</v>
      </c>
      <c r="E33" s="129">
        <v>46.07</v>
      </c>
      <c r="F33" s="126">
        <v>42.25</v>
      </c>
    </row>
    <row r="34" spans="2:6" x14ac:dyDescent="0.25">
      <c r="B34" s="3" t="s">
        <v>24</v>
      </c>
      <c r="C34" s="129">
        <v>11.59</v>
      </c>
      <c r="D34" s="126">
        <v>12.07</v>
      </c>
      <c r="E34" s="129">
        <v>46.07</v>
      </c>
      <c r="F34" s="126">
        <v>42.25</v>
      </c>
    </row>
    <row r="35" spans="2:6" ht="23.25" thickBot="1" x14ac:dyDescent="0.3">
      <c r="B35" s="9" t="s">
        <v>156</v>
      </c>
      <c r="C35" s="64">
        <v>0</v>
      </c>
      <c r="D35" s="53">
        <v>0</v>
      </c>
      <c r="E35" s="128">
        <v>46.07</v>
      </c>
      <c r="F35" s="125">
        <v>42.25</v>
      </c>
    </row>
    <row r="36" spans="2:6" ht="15.75" thickTop="1" x14ac:dyDescent="0.25"/>
  </sheetData>
  <mergeCells count="1">
    <mergeCell ref="C2:F2"/>
  </mergeCells>
  <pageMargins left="0.11811023622047245" right="0.11811023622047245" top="0.15748031496062992" bottom="0.15748031496062992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workbookViewId="0"/>
  </sheetViews>
  <sheetFormatPr defaultRowHeight="15" x14ac:dyDescent="0.25"/>
  <cols>
    <col min="2" max="2" width="61.7109375" customWidth="1"/>
    <col min="3" max="6" width="12.5703125" style="40" customWidth="1"/>
    <col min="7" max="7" width="9.140625" style="40"/>
  </cols>
  <sheetData>
    <row r="1" spans="2:6" ht="15.75" thickBot="1" x14ac:dyDescent="0.3"/>
    <row r="2" spans="2:6" ht="16.5" thickTop="1" thickBot="1" x14ac:dyDescent="0.3">
      <c r="C2" s="199" t="s">
        <v>25</v>
      </c>
      <c r="D2" s="200"/>
      <c r="E2" s="200"/>
      <c r="F2" s="201"/>
    </row>
    <row r="3" spans="2:6" ht="36.75" customHeight="1" thickTop="1" x14ac:dyDescent="0.25">
      <c r="B3" s="1"/>
      <c r="C3" s="54" t="s">
        <v>166</v>
      </c>
      <c r="D3" s="54" t="s">
        <v>165</v>
      </c>
      <c r="E3" s="61" t="s">
        <v>163</v>
      </c>
      <c r="F3" s="52" t="s">
        <v>164</v>
      </c>
    </row>
    <row r="4" spans="2:6" x14ac:dyDescent="0.25">
      <c r="B4" s="5" t="s">
        <v>22</v>
      </c>
      <c r="C4" s="58">
        <v>672.08</v>
      </c>
      <c r="D4" s="58">
        <v>699.78</v>
      </c>
      <c r="E4" s="56">
        <v>2672.01</v>
      </c>
      <c r="F4" s="55">
        <v>2450.48</v>
      </c>
    </row>
    <row r="5" spans="2:6" x14ac:dyDescent="0.25">
      <c r="B5" s="4" t="s">
        <v>66</v>
      </c>
      <c r="C5" s="131">
        <v>0</v>
      </c>
      <c r="D5" s="134">
        <v>0</v>
      </c>
      <c r="E5" s="131">
        <v>0</v>
      </c>
      <c r="F5" s="131">
        <v>0</v>
      </c>
    </row>
    <row r="6" spans="2:6" ht="22.5" x14ac:dyDescent="0.25">
      <c r="B6" s="4" t="s">
        <v>67</v>
      </c>
      <c r="C6" s="131">
        <v>0</v>
      </c>
      <c r="D6" s="134">
        <v>0</v>
      </c>
      <c r="E6" s="131">
        <v>0</v>
      </c>
      <c r="F6" s="131">
        <v>0</v>
      </c>
    </row>
    <row r="7" spans="2:6" ht="22.5" x14ac:dyDescent="0.25">
      <c r="B7" s="4" t="s">
        <v>68</v>
      </c>
      <c r="C7" s="131">
        <v>0</v>
      </c>
      <c r="D7" s="134">
        <v>0</v>
      </c>
      <c r="E7" s="131">
        <v>0</v>
      </c>
      <c r="F7" s="131">
        <v>0</v>
      </c>
    </row>
    <row r="8" spans="2:6" x14ac:dyDescent="0.25">
      <c r="B8" s="4" t="s">
        <v>69</v>
      </c>
      <c r="C8" s="131">
        <v>0</v>
      </c>
      <c r="D8" s="134">
        <v>0</v>
      </c>
      <c r="E8" s="131">
        <v>0</v>
      </c>
      <c r="F8" s="131">
        <v>0</v>
      </c>
    </row>
    <row r="9" spans="2:6" x14ac:dyDescent="0.25">
      <c r="B9" s="4" t="s">
        <v>70</v>
      </c>
      <c r="C9" s="131">
        <v>0</v>
      </c>
      <c r="D9" s="134">
        <v>0</v>
      </c>
      <c r="E9" s="131">
        <v>0</v>
      </c>
      <c r="F9" s="131">
        <v>0</v>
      </c>
    </row>
    <row r="10" spans="2:6" x14ac:dyDescent="0.25">
      <c r="B10" s="4" t="s">
        <v>71</v>
      </c>
      <c r="C10" s="131">
        <v>0</v>
      </c>
      <c r="D10" s="134">
        <v>0</v>
      </c>
      <c r="E10" s="131">
        <v>0</v>
      </c>
      <c r="F10" s="131">
        <v>0</v>
      </c>
    </row>
    <row r="11" spans="2:6" x14ac:dyDescent="0.25">
      <c r="B11" s="5" t="s">
        <v>72</v>
      </c>
      <c r="C11" s="58">
        <v>672.08</v>
      </c>
      <c r="D11" s="58">
        <v>699.78</v>
      </c>
      <c r="E11" s="56">
        <v>2672.01</v>
      </c>
      <c r="F11" s="56">
        <v>2450.48</v>
      </c>
    </row>
    <row r="12" spans="2:6" x14ac:dyDescent="0.25">
      <c r="B12" s="16" t="s">
        <v>73</v>
      </c>
      <c r="C12" s="59">
        <v>0</v>
      </c>
      <c r="D12" s="59">
        <v>0</v>
      </c>
      <c r="E12" s="131">
        <v>0</v>
      </c>
      <c r="F12" s="134">
        <v>0</v>
      </c>
    </row>
    <row r="13" spans="2:6" ht="15.75" thickBot="1" x14ac:dyDescent="0.3">
      <c r="B13" s="17" t="s">
        <v>74</v>
      </c>
      <c r="C13" s="60">
        <v>672.08</v>
      </c>
      <c r="D13" s="57">
        <v>699.78</v>
      </c>
      <c r="E13" s="60">
        <v>2672.01</v>
      </c>
      <c r="F13" s="57">
        <v>2450.48</v>
      </c>
    </row>
    <row r="14" spans="2:6" ht="15.75" thickTop="1" x14ac:dyDescent="0.25"/>
  </sheetData>
  <mergeCells count="1">
    <mergeCell ref="C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9"/>
  <sheetViews>
    <sheetView zoomScaleNormal="100" workbookViewId="0"/>
  </sheetViews>
  <sheetFormatPr defaultRowHeight="15" x14ac:dyDescent="0.25"/>
  <cols>
    <col min="1" max="1" width="4.42578125" customWidth="1"/>
    <col min="2" max="2" width="55.42578125" customWidth="1"/>
    <col min="3" max="4" width="13.140625" style="51" customWidth="1"/>
    <col min="5" max="5" width="19" customWidth="1"/>
  </cols>
  <sheetData>
    <row r="1" spans="2:5" ht="15.75" thickBot="1" x14ac:dyDescent="0.3"/>
    <row r="2" spans="2:5" ht="16.5" thickTop="1" thickBot="1" x14ac:dyDescent="0.3">
      <c r="C2" s="202" t="s">
        <v>25</v>
      </c>
      <c r="D2" s="203"/>
    </row>
    <row r="3" spans="2:5" ht="25.5" customHeight="1" thickTop="1" x14ac:dyDescent="0.25">
      <c r="B3" s="173" t="s">
        <v>46</v>
      </c>
      <c r="C3" s="174" t="s">
        <v>167</v>
      </c>
      <c r="D3" s="175" t="s">
        <v>168</v>
      </c>
    </row>
    <row r="4" spans="2:5" x14ac:dyDescent="0.25">
      <c r="B4" s="11" t="s">
        <v>26</v>
      </c>
      <c r="C4" s="132">
        <v>39497.61</v>
      </c>
      <c r="D4" s="14">
        <v>32383.85</v>
      </c>
      <c r="E4" s="36"/>
    </row>
    <row r="5" spans="2:5" x14ac:dyDescent="0.25">
      <c r="B5" s="4" t="s">
        <v>27</v>
      </c>
      <c r="C5" s="131">
        <v>32726.46</v>
      </c>
      <c r="D5" s="134">
        <v>28103.53</v>
      </c>
    </row>
    <row r="6" spans="2:5" x14ac:dyDescent="0.25">
      <c r="B6" s="4" t="s">
        <v>28</v>
      </c>
      <c r="C6" s="131">
        <v>4612.1099999999997</v>
      </c>
      <c r="D6" s="134">
        <v>2201.17</v>
      </c>
    </row>
    <row r="7" spans="2:5" x14ac:dyDescent="0.25">
      <c r="B7" s="4" t="s">
        <v>29</v>
      </c>
      <c r="C7" s="131">
        <v>0</v>
      </c>
      <c r="D7" s="134">
        <v>0</v>
      </c>
    </row>
    <row r="8" spans="2:5" x14ac:dyDescent="0.25">
      <c r="B8" s="4" t="s">
        <v>30</v>
      </c>
      <c r="C8" s="131">
        <v>0</v>
      </c>
      <c r="D8" s="134">
        <v>0</v>
      </c>
    </row>
    <row r="9" spans="2:5" x14ac:dyDescent="0.25">
      <c r="B9" s="4" t="s">
        <v>31</v>
      </c>
      <c r="C9" s="131">
        <v>0</v>
      </c>
      <c r="D9" s="134">
        <v>0</v>
      </c>
    </row>
    <row r="10" spans="2:5" x14ac:dyDescent="0.25">
      <c r="B10" s="4" t="s">
        <v>32</v>
      </c>
      <c r="C10" s="131">
        <v>0</v>
      </c>
      <c r="D10" s="134">
        <v>0</v>
      </c>
    </row>
    <row r="11" spans="2:5" x14ac:dyDescent="0.25">
      <c r="B11" s="4" t="s">
        <v>33</v>
      </c>
      <c r="C11" s="131">
        <v>2159.04</v>
      </c>
      <c r="D11" s="134" t="s">
        <v>179</v>
      </c>
    </row>
    <row r="12" spans="2:5" x14ac:dyDescent="0.25">
      <c r="B12" s="4" t="s">
        <v>34</v>
      </c>
      <c r="C12" s="131">
        <v>0</v>
      </c>
      <c r="D12" s="134">
        <v>0</v>
      </c>
    </row>
    <row r="13" spans="2:5" x14ac:dyDescent="0.25">
      <c r="B13" s="12" t="s">
        <v>35</v>
      </c>
      <c r="C13" s="132">
        <v>49894.86</v>
      </c>
      <c r="D13" s="14">
        <v>45878.83</v>
      </c>
      <c r="E13" s="36"/>
    </row>
    <row r="14" spans="2:5" x14ac:dyDescent="0.25">
      <c r="B14" s="4" t="s">
        <v>36</v>
      </c>
      <c r="C14" s="131">
        <v>26468.11</v>
      </c>
      <c r="D14" s="134">
        <v>24494.62</v>
      </c>
    </row>
    <row r="15" spans="2:5" x14ac:dyDescent="0.25">
      <c r="B15" s="4" t="s">
        <v>37</v>
      </c>
      <c r="C15" s="131">
        <v>19472.02</v>
      </c>
      <c r="D15" s="134">
        <v>18282.72</v>
      </c>
    </row>
    <row r="16" spans="2:5" x14ac:dyDescent="0.25">
      <c r="B16" s="4" t="s">
        <v>38</v>
      </c>
      <c r="C16" s="131">
        <v>0</v>
      </c>
      <c r="D16" s="134">
        <v>0</v>
      </c>
    </row>
    <row r="17" spans="2:5" x14ac:dyDescent="0.25">
      <c r="B17" s="4" t="s">
        <v>39</v>
      </c>
      <c r="C17" s="131">
        <v>1626.4</v>
      </c>
      <c r="D17" s="134">
        <v>1908.96</v>
      </c>
    </row>
    <row r="18" spans="2:5" x14ac:dyDescent="0.25">
      <c r="B18" s="4" t="s">
        <v>40</v>
      </c>
      <c r="C18" s="131">
        <v>0</v>
      </c>
      <c r="D18" s="134">
        <v>0</v>
      </c>
    </row>
    <row r="19" spans="2:5" ht="22.5" x14ac:dyDescent="0.25">
      <c r="B19" s="4" t="s">
        <v>41</v>
      </c>
      <c r="C19" s="131">
        <v>0</v>
      </c>
      <c r="D19" s="134">
        <v>0</v>
      </c>
    </row>
    <row r="20" spans="2:5" x14ac:dyDescent="0.25">
      <c r="B20" s="4" t="s">
        <v>32</v>
      </c>
      <c r="C20" s="131">
        <v>166.52</v>
      </c>
      <c r="D20" s="134">
        <v>0</v>
      </c>
    </row>
    <row r="21" spans="2:5" x14ac:dyDescent="0.25">
      <c r="B21" s="4" t="s">
        <v>42</v>
      </c>
      <c r="C21" s="131">
        <v>1216.45</v>
      </c>
      <c r="D21" s="134" t="s">
        <v>180</v>
      </c>
    </row>
    <row r="22" spans="2:5" x14ac:dyDescent="0.25">
      <c r="B22" s="4" t="s">
        <v>43</v>
      </c>
      <c r="C22" s="131">
        <v>945.36</v>
      </c>
      <c r="D22" s="134">
        <v>245.45</v>
      </c>
    </row>
    <row r="23" spans="2:5" x14ac:dyDescent="0.25">
      <c r="B23" s="12" t="s">
        <v>44</v>
      </c>
      <c r="C23" s="132">
        <v>0</v>
      </c>
      <c r="D23" s="14">
        <v>0</v>
      </c>
    </row>
    <row r="24" spans="2:5" ht="15.75" thickBot="1" x14ac:dyDescent="0.3">
      <c r="B24" s="13" t="s">
        <v>45</v>
      </c>
      <c r="C24" s="133">
        <v>89392.47</v>
      </c>
      <c r="D24" s="15">
        <v>78262.679999999993</v>
      </c>
      <c r="E24" s="36"/>
    </row>
    <row r="25" spans="2:5" ht="15.75" thickTop="1" x14ac:dyDescent="0.25"/>
    <row r="26" spans="2:5" x14ac:dyDescent="0.25">
      <c r="B26" s="114"/>
      <c r="C26" s="204" t="s">
        <v>185</v>
      </c>
      <c r="D26" s="204"/>
    </row>
    <row r="27" spans="2:5" ht="15" customHeight="1" x14ac:dyDescent="0.25">
      <c r="B27" s="181" t="s">
        <v>47</v>
      </c>
      <c r="C27" s="207" t="s">
        <v>167</v>
      </c>
      <c r="D27" s="205" t="s">
        <v>168</v>
      </c>
    </row>
    <row r="28" spans="2:5" x14ac:dyDescent="0.25">
      <c r="B28" s="182"/>
      <c r="C28" s="208"/>
      <c r="D28" s="205"/>
    </row>
    <row r="29" spans="2:5" x14ac:dyDescent="0.25">
      <c r="B29" s="176" t="s">
        <v>48</v>
      </c>
      <c r="C29" s="177">
        <v>42265.88</v>
      </c>
      <c r="D29" s="177">
        <v>38151.81</v>
      </c>
    </row>
    <row r="30" spans="2:5" x14ac:dyDescent="0.25">
      <c r="B30" s="178" t="s">
        <v>49</v>
      </c>
      <c r="C30" s="179">
        <v>29000</v>
      </c>
      <c r="D30" s="179">
        <v>29000</v>
      </c>
    </row>
    <row r="31" spans="2:5" x14ac:dyDescent="0.25">
      <c r="B31" s="178" t="s">
        <v>50</v>
      </c>
      <c r="C31" s="179">
        <v>9631.48</v>
      </c>
      <c r="D31" s="179">
        <v>6701.33</v>
      </c>
    </row>
    <row r="32" spans="2:5" x14ac:dyDescent="0.25">
      <c r="B32" s="178" t="s">
        <v>51</v>
      </c>
      <c r="C32" s="180">
        <v>0</v>
      </c>
      <c r="D32" s="180">
        <v>0</v>
      </c>
    </row>
    <row r="33" spans="2:4" x14ac:dyDescent="0.25">
      <c r="B33" s="178" t="s">
        <v>52</v>
      </c>
      <c r="C33" s="180">
        <v>962.39</v>
      </c>
      <c r="D33" s="180">
        <v>0</v>
      </c>
    </row>
    <row r="34" spans="2:4" x14ac:dyDescent="0.25">
      <c r="B34" s="178" t="s">
        <v>53</v>
      </c>
      <c r="C34" s="179">
        <v>2672.01</v>
      </c>
      <c r="D34" s="179">
        <v>2450.48</v>
      </c>
    </row>
    <row r="35" spans="2:4" x14ac:dyDescent="0.25">
      <c r="B35" s="178" t="s">
        <v>54</v>
      </c>
      <c r="C35" s="180">
        <v>0</v>
      </c>
      <c r="D35" s="180">
        <v>0</v>
      </c>
    </row>
    <row r="36" spans="2:4" x14ac:dyDescent="0.25">
      <c r="B36" s="176" t="s">
        <v>97</v>
      </c>
      <c r="C36" s="177">
        <v>6348.09</v>
      </c>
      <c r="D36" s="177">
        <v>4650.68</v>
      </c>
    </row>
    <row r="37" spans="2:4" x14ac:dyDescent="0.25">
      <c r="B37" s="178" t="s">
        <v>55</v>
      </c>
      <c r="C37" s="179">
        <v>4995.57</v>
      </c>
      <c r="D37" s="179">
        <v>1351.28</v>
      </c>
    </row>
    <row r="38" spans="2:4" x14ac:dyDescent="0.25">
      <c r="B38" s="178" t="s">
        <v>56</v>
      </c>
      <c r="C38" s="180">
        <v>889.81</v>
      </c>
      <c r="D38" s="179">
        <v>1593.87</v>
      </c>
    </row>
    <row r="39" spans="2:4" x14ac:dyDescent="0.25">
      <c r="B39" s="178" t="s">
        <v>57</v>
      </c>
      <c r="C39" s="180">
        <v>0</v>
      </c>
      <c r="D39" s="180">
        <v>0</v>
      </c>
    </row>
    <row r="40" spans="2:4" x14ac:dyDescent="0.25">
      <c r="B40" s="178" t="s">
        <v>58</v>
      </c>
      <c r="C40" s="180">
        <v>88.15</v>
      </c>
      <c r="D40" s="180">
        <v>151.47999999999999</v>
      </c>
    </row>
    <row r="41" spans="2:4" x14ac:dyDescent="0.25">
      <c r="B41" s="178" t="s">
        <v>59</v>
      </c>
      <c r="C41" s="180">
        <v>258.23</v>
      </c>
      <c r="D41" s="180">
        <v>421.81</v>
      </c>
    </row>
    <row r="42" spans="2:4" x14ac:dyDescent="0.25">
      <c r="B42" s="178" t="s">
        <v>60</v>
      </c>
      <c r="C42" s="180">
        <v>116.33</v>
      </c>
      <c r="D42" s="180" t="s">
        <v>181</v>
      </c>
    </row>
    <row r="43" spans="2:4" x14ac:dyDescent="0.25">
      <c r="B43" s="178" t="s">
        <v>61</v>
      </c>
      <c r="C43" s="180">
        <v>0</v>
      </c>
      <c r="D43" s="180" t="s">
        <v>182</v>
      </c>
    </row>
    <row r="44" spans="2:4" x14ac:dyDescent="0.25">
      <c r="B44" s="176" t="s">
        <v>62</v>
      </c>
      <c r="C44" s="177">
        <v>40778.5</v>
      </c>
      <c r="D44" s="177">
        <v>35460.19</v>
      </c>
    </row>
    <row r="45" spans="2:4" x14ac:dyDescent="0.25">
      <c r="B45" s="178" t="s">
        <v>55</v>
      </c>
      <c r="C45" s="179">
        <v>14637.71</v>
      </c>
      <c r="D45" s="179">
        <v>12392.78</v>
      </c>
    </row>
    <row r="46" spans="2:4" x14ac:dyDescent="0.25">
      <c r="B46" s="178" t="s">
        <v>56</v>
      </c>
      <c r="C46" s="179">
        <v>4483.7</v>
      </c>
      <c r="D46" s="179">
        <v>2974.96</v>
      </c>
    </row>
    <row r="47" spans="2:4" x14ac:dyDescent="0.25">
      <c r="B47" s="178" t="s">
        <v>63</v>
      </c>
      <c r="C47" s="179">
        <v>16773.86</v>
      </c>
      <c r="D47" s="179">
        <v>13689.92</v>
      </c>
    </row>
    <row r="48" spans="2:4" x14ac:dyDescent="0.25">
      <c r="B48" s="183" t="s">
        <v>64</v>
      </c>
      <c r="C48" s="180">
        <v>0</v>
      </c>
      <c r="D48" s="180">
        <v>0</v>
      </c>
    </row>
    <row r="49" spans="2:4" x14ac:dyDescent="0.25">
      <c r="B49" s="178" t="s">
        <v>65</v>
      </c>
      <c r="C49" s="179">
        <v>3628.66</v>
      </c>
      <c r="D49" s="180" t="s">
        <v>183</v>
      </c>
    </row>
    <row r="50" spans="2:4" x14ac:dyDescent="0.25">
      <c r="B50" s="178" t="s">
        <v>59</v>
      </c>
      <c r="C50" s="180">
        <v>66.62</v>
      </c>
      <c r="D50" s="180">
        <v>135.86000000000001</v>
      </c>
    </row>
    <row r="51" spans="2:4" x14ac:dyDescent="0.25">
      <c r="B51" s="178" t="s">
        <v>60</v>
      </c>
      <c r="C51" s="180">
        <v>973.13</v>
      </c>
      <c r="D51" s="180">
        <v>167.86</v>
      </c>
    </row>
    <row r="52" spans="2:4" x14ac:dyDescent="0.25">
      <c r="B52" s="178" t="s">
        <v>61</v>
      </c>
      <c r="C52" s="180">
        <v>214.82</v>
      </c>
      <c r="D52" s="180" t="s">
        <v>184</v>
      </c>
    </row>
    <row r="53" spans="2:4" x14ac:dyDescent="0.25">
      <c r="B53" s="178" t="s">
        <v>186</v>
      </c>
      <c r="C53" s="206">
        <v>0</v>
      </c>
      <c r="D53" s="206">
        <v>0</v>
      </c>
    </row>
    <row r="54" spans="2:4" x14ac:dyDescent="0.25">
      <c r="B54" s="178" t="s">
        <v>187</v>
      </c>
      <c r="C54" s="206"/>
      <c r="D54" s="206"/>
    </row>
    <row r="55" spans="2:4" x14ac:dyDescent="0.25">
      <c r="B55" s="184" t="s">
        <v>188</v>
      </c>
      <c r="C55" s="177">
        <v>89392.47</v>
      </c>
      <c r="D55" s="177">
        <v>78262.679999999993</v>
      </c>
    </row>
    <row r="56" spans="2:4" x14ac:dyDescent="0.25">
      <c r="B56" s="183" t="s">
        <v>153</v>
      </c>
      <c r="C56" s="185">
        <v>1584.97</v>
      </c>
      <c r="D56" s="185">
        <v>1387.64</v>
      </c>
    </row>
    <row r="59" spans="2:4" x14ac:dyDescent="0.25">
      <c r="B59" s="136" t="s">
        <v>189</v>
      </c>
    </row>
  </sheetData>
  <mergeCells count="6">
    <mergeCell ref="C2:D2"/>
    <mergeCell ref="C26:D26"/>
    <mergeCell ref="D27:D28"/>
    <mergeCell ref="C53:C54"/>
    <mergeCell ref="D53:D54"/>
    <mergeCell ref="C27:C28"/>
  </mergeCells>
  <pageMargins left="0.70866141732283472" right="0.70866141732283472" top="0.15748031496062992" bottom="0.15748031496062992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workbookViewId="0"/>
  </sheetViews>
  <sheetFormatPr defaultRowHeight="15" x14ac:dyDescent="0.25"/>
  <cols>
    <col min="2" max="2" width="32.42578125" customWidth="1"/>
    <col min="3" max="3" width="11" style="40" customWidth="1"/>
    <col min="4" max="4" width="17.28515625" style="40" customWidth="1"/>
    <col min="5" max="5" width="11" style="40" customWidth="1"/>
    <col min="6" max="7" width="12" style="40" customWidth="1"/>
    <col min="8" max="8" width="11" style="40" customWidth="1"/>
    <col min="9" max="9" width="15.28515625" style="40" customWidth="1"/>
    <col min="12" max="12" width="16.140625" customWidth="1"/>
  </cols>
  <sheetData>
    <row r="1" spans="2:12" ht="15.75" thickBot="1" x14ac:dyDescent="0.3"/>
    <row r="2" spans="2:12" ht="16.5" thickTop="1" thickBot="1" x14ac:dyDescent="0.3">
      <c r="B2" s="114"/>
      <c r="C2" s="202" t="s">
        <v>25</v>
      </c>
      <c r="D2" s="212"/>
      <c r="E2" s="212"/>
      <c r="F2" s="212"/>
      <c r="G2" s="212"/>
      <c r="H2" s="212"/>
      <c r="I2" s="203"/>
    </row>
    <row r="3" spans="2:12" ht="45.75" thickTop="1" x14ac:dyDescent="0.25">
      <c r="B3" s="96"/>
      <c r="C3" s="101" t="s">
        <v>49</v>
      </c>
      <c r="D3" s="101" t="s">
        <v>75</v>
      </c>
      <c r="E3" s="101" t="s">
        <v>50</v>
      </c>
      <c r="F3" s="101" t="s">
        <v>51</v>
      </c>
      <c r="G3" s="101" t="s">
        <v>52</v>
      </c>
      <c r="H3" s="101" t="s">
        <v>53</v>
      </c>
      <c r="I3" s="102" t="s">
        <v>76</v>
      </c>
      <c r="K3" s="36"/>
    </row>
    <row r="4" spans="2:12" x14ac:dyDescent="0.25">
      <c r="B4" s="209" t="s">
        <v>177</v>
      </c>
      <c r="C4" s="210"/>
      <c r="D4" s="210"/>
      <c r="E4" s="210"/>
      <c r="F4" s="210"/>
      <c r="G4" s="210"/>
      <c r="H4" s="210"/>
      <c r="I4" s="211"/>
      <c r="K4" s="36"/>
    </row>
    <row r="5" spans="2:12" x14ac:dyDescent="0.25">
      <c r="B5" s="99" t="s">
        <v>158</v>
      </c>
      <c r="C5" s="103">
        <v>29000</v>
      </c>
      <c r="D5" s="103">
        <v>0</v>
      </c>
      <c r="E5" s="103">
        <v>5841.02</v>
      </c>
      <c r="F5" s="103">
        <v>0</v>
      </c>
      <c r="G5" s="103">
        <v>5452.8499999999995</v>
      </c>
      <c r="H5" s="103">
        <v>0</v>
      </c>
      <c r="I5" s="104">
        <v>40293.870000000003</v>
      </c>
      <c r="K5" s="36"/>
    </row>
    <row r="6" spans="2:12" x14ac:dyDescent="0.25">
      <c r="B6" s="97" t="s">
        <v>77</v>
      </c>
      <c r="C6" s="105">
        <v>0</v>
      </c>
      <c r="D6" s="105">
        <v>0</v>
      </c>
      <c r="E6" s="105">
        <v>0</v>
      </c>
      <c r="F6" s="105">
        <v>0</v>
      </c>
      <c r="G6" s="105">
        <v>0</v>
      </c>
      <c r="H6" s="105">
        <v>0</v>
      </c>
      <c r="I6" s="106">
        <v>0</v>
      </c>
      <c r="K6" s="36"/>
    </row>
    <row r="7" spans="2:12" x14ac:dyDescent="0.25">
      <c r="B7" s="97" t="s">
        <v>78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6">
        <v>0</v>
      </c>
      <c r="K7" s="36"/>
    </row>
    <row r="8" spans="2:12" x14ac:dyDescent="0.25">
      <c r="B8" s="99" t="s">
        <v>79</v>
      </c>
      <c r="C8" s="103">
        <v>29000</v>
      </c>
      <c r="D8" s="103">
        <v>0</v>
      </c>
      <c r="E8" s="103">
        <v>5841.02</v>
      </c>
      <c r="F8" s="103">
        <v>0</v>
      </c>
      <c r="G8" s="103">
        <v>5452.8499999999995</v>
      </c>
      <c r="H8" s="103">
        <v>0</v>
      </c>
      <c r="I8" s="104">
        <v>40293.870000000003</v>
      </c>
      <c r="K8" s="36"/>
    </row>
    <row r="9" spans="2:12" x14ac:dyDescent="0.25">
      <c r="B9" s="97" t="s">
        <v>148</v>
      </c>
      <c r="C9" s="105">
        <v>0</v>
      </c>
      <c r="D9" s="105">
        <v>0</v>
      </c>
      <c r="E9" s="105">
        <v>0</v>
      </c>
      <c r="F9" s="105">
        <v>0</v>
      </c>
      <c r="G9" s="105">
        <v>0</v>
      </c>
      <c r="H9" s="105">
        <v>0</v>
      </c>
      <c r="I9" s="106">
        <v>0</v>
      </c>
      <c r="K9" s="36"/>
    </row>
    <row r="10" spans="2:12" x14ac:dyDescent="0.25">
      <c r="B10" s="97" t="s">
        <v>149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6">
        <v>0</v>
      </c>
      <c r="K10" s="36"/>
    </row>
    <row r="11" spans="2:12" x14ac:dyDescent="0.25">
      <c r="B11" s="97" t="s">
        <v>150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6">
        <v>0</v>
      </c>
      <c r="K11" s="36"/>
    </row>
    <row r="12" spans="2:12" x14ac:dyDescent="0.25">
      <c r="B12" s="98" t="s">
        <v>80</v>
      </c>
      <c r="C12" s="105">
        <v>0</v>
      </c>
      <c r="D12" s="105">
        <v>0</v>
      </c>
      <c r="E12" s="105">
        <v>4490.46</v>
      </c>
      <c r="F12" s="105">
        <v>0</v>
      </c>
      <c r="G12" s="105">
        <v>-4490.46</v>
      </c>
      <c r="H12" s="105">
        <v>2672.0099999999916</v>
      </c>
      <c r="I12" s="106">
        <v>2672.0099999999916</v>
      </c>
      <c r="K12" s="36"/>
    </row>
    <row r="13" spans="2:12" x14ac:dyDescent="0.25">
      <c r="B13" s="97" t="s">
        <v>81</v>
      </c>
      <c r="C13" s="105">
        <v>0</v>
      </c>
      <c r="D13" s="105">
        <v>0</v>
      </c>
      <c r="E13" s="105">
        <v>-700</v>
      </c>
      <c r="F13" s="105">
        <v>0</v>
      </c>
      <c r="G13" s="105">
        <v>0</v>
      </c>
      <c r="H13" s="105">
        <v>0</v>
      </c>
      <c r="I13" s="106">
        <v>-700</v>
      </c>
      <c r="J13" s="38"/>
      <c r="K13" s="38"/>
      <c r="L13" s="38"/>
    </row>
    <row r="14" spans="2:12" x14ac:dyDescent="0.25">
      <c r="B14" s="97" t="s">
        <v>82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6">
        <v>0</v>
      </c>
      <c r="J14" s="38"/>
      <c r="K14" s="38"/>
      <c r="L14" s="38"/>
    </row>
    <row r="15" spans="2:12" x14ac:dyDescent="0.25">
      <c r="B15" s="99" t="s">
        <v>170</v>
      </c>
      <c r="C15" s="103">
        <v>29000</v>
      </c>
      <c r="D15" s="103">
        <v>0</v>
      </c>
      <c r="E15" s="103">
        <v>9631.48</v>
      </c>
      <c r="F15" s="103">
        <v>0</v>
      </c>
      <c r="G15" s="103">
        <v>962.38999999999942</v>
      </c>
      <c r="H15" s="103">
        <v>2672.0099999999916</v>
      </c>
      <c r="I15" s="104">
        <v>42265.88</v>
      </c>
      <c r="J15" s="137"/>
      <c r="K15" s="38"/>
      <c r="L15" s="38"/>
    </row>
    <row r="16" spans="2:12" ht="15" customHeight="1" x14ac:dyDescent="0.25">
      <c r="B16" s="209" t="s">
        <v>178</v>
      </c>
      <c r="C16" s="210"/>
      <c r="D16" s="210"/>
      <c r="E16" s="210"/>
      <c r="F16" s="210"/>
      <c r="G16" s="210"/>
      <c r="H16" s="210"/>
      <c r="I16" s="211"/>
      <c r="J16" s="38"/>
      <c r="K16" s="38"/>
      <c r="L16" s="38"/>
    </row>
    <row r="17" spans="2:12" x14ac:dyDescent="0.25">
      <c r="B17" s="99" t="s">
        <v>147</v>
      </c>
      <c r="C17" s="103">
        <v>28200</v>
      </c>
      <c r="D17" s="103">
        <v>0</v>
      </c>
      <c r="E17" s="103" t="s">
        <v>190</v>
      </c>
      <c r="F17" s="103" t="s">
        <v>191</v>
      </c>
      <c r="G17" s="103">
        <v>0</v>
      </c>
      <c r="H17" s="103">
        <v>0</v>
      </c>
      <c r="I17" s="104">
        <v>35601.33</v>
      </c>
      <c r="J17" s="38"/>
      <c r="K17" s="138"/>
      <c r="L17" s="137"/>
    </row>
    <row r="18" spans="2:12" x14ac:dyDescent="0.25">
      <c r="B18" s="97" t="s">
        <v>77</v>
      </c>
      <c r="C18" s="105">
        <v>0</v>
      </c>
      <c r="D18" s="105">
        <v>0</v>
      </c>
      <c r="E18" s="105">
        <v>0</v>
      </c>
      <c r="F18" s="105">
        <v>0</v>
      </c>
      <c r="G18" s="105">
        <v>0</v>
      </c>
      <c r="H18" s="105">
        <v>0</v>
      </c>
      <c r="I18" s="106">
        <v>0</v>
      </c>
      <c r="J18" s="38"/>
      <c r="K18" s="38"/>
      <c r="L18" s="38"/>
    </row>
    <row r="19" spans="2:12" x14ac:dyDescent="0.25">
      <c r="B19" s="97" t="s">
        <v>78</v>
      </c>
      <c r="C19" s="105">
        <v>0</v>
      </c>
      <c r="D19" s="105">
        <v>0</v>
      </c>
      <c r="E19" s="105">
        <v>0</v>
      </c>
      <c r="F19" s="105"/>
      <c r="G19" s="105">
        <v>0</v>
      </c>
      <c r="H19" s="105">
        <v>0</v>
      </c>
      <c r="I19" s="106">
        <v>0</v>
      </c>
      <c r="J19" s="38"/>
      <c r="K19" s="38"/>
      <c r="L19" s="38"/>
    </row>
    <row r="20" spans="2:12" x14ac:dyDescent="0.25">
      <c r="B20" s="99" t="s">
        <v>79</v>
      </c>
      <c r="C20" s="103">
        <v>28200</v>
      </c>
      <c r="D20" s="103">
        <v>0</v>
      </c>
      <c r="E20" s="103">
        <v>5559.47</v>
      </c>
      <c r="F20" s="103">
        <v>1841.86</v>
      </c>
      <c r="G20" s="103">
        <v>0</v>
      </c>
      <c r="H20" s="103">
        <v>0</v>
      </c>
      <c r="I20" s="104">
        <v>35601.33</v>
      </c>
    </row>
    <row r="21" spans="2:12" x14ac:dyDescent="0.25">
      <c r="B21" s="97" t="s">
        <v>148</v>
      </c>
      <c r="C21" s="105">
        <v>800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6">
        <v>800</v>
      </c>
    </row>
    <row r="22" spans="2:12" x14ac:dyDescent="0.25">
      <c r="B22" s="97" t="s">
        <v>149</v>
      </c>
      <c r="C22" s="105">
        <v>0</v>
      </c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06">
        <v>0</v>
      </c>
    </row>
    <row r="23" spans="2:12" x14ac:dyDescent="0.25">
      <c r="B23" s="97" t="s">
        <v>150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6">
        <v>0</v>
      </c>
    </row>
    <row r="24" spans="2:12" x14ac:dyDescent="0.25">
      <c r="B24" s="98" t="s">
        <v>80</v>
      </c>
      <c r="C24" s="105">
        <v>0</v>
      </c>
      <c r="D24" s="105">
        <v>0</v>
      </c>
      <c r="E24" s="105">
        <v>1841.86</v>
      </c>
      <c r="F24" s="105">
        <v>-1841.86</v>
      </c>
      <c r="G24" s="105">
        <v>0</v>
      </c>
      <c r="H24" s="105">
        <v>2450.4799999999932</v>
      </c>
      <c r="I24" s="106">
        <v>2450.4799999999932</v>
      </c>
    </row>
    <row r="25" spans="2:12" x14ac:dyDescent="0.25">
      <c r="B25" s="97" t="s">
        <v>81</v>
      </c>
      <c r="C25" s="105">
        <v>0</v>
      </c>
      <c r="D25" s="105">
        <v>0</v>
      </c>
      <c r="E25" s="105">
        <v>-700</v>
      </c>
      <c r="F25" s="105">
        <v>0</v>
      </c>
      <c r="G25" s="105">
        <v>0</v>
      </c>
      <c r="H25" s="105">
        <v>0</v>
      </c>
      <c r="I25" s="106">
        <v>-700</v>
      </c>
    </row>
    <row r="26" spans="2:12" x14ac:dyDescent="0.25">
      <c r="B26" s="97" t="s">
        <v>82</v>
      </c>
      <c r="C26" s="105">
        <v>0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6">
        <v>0</v>
      </c>
    </row>
    <row r="27" spans="2:12" ht="15.75" thickBot="1" x14ac:dyDescent="0.3">
      <c r="B27" s="18" t="s">
        <v>169</v>
      </c>
      <c r="C27" s="107">
        <v>29000</v>
      </c>
      <c r="D27" s="107">
        <v>0</v>
      </c>
      <c r="E27" s="107">
        <v>6701.33</v>
      </c>
      <c r="F27" s="107">
        <v>0</v>
      </c>
      <c r="G27" s="107">
        <v>0</v>
      </c>
      <c r="H27" s="107">
        <v>2450.4799999999932</v>
      </c>
      <c r="I27" s="108">
        <v>38151.81</v>
      </c>
      <c r="J27" s="36"/>
    </row>
    <row r="28" spans="2:12" ht="15.75" thickTop="1" x14ac:dyDescent="0.25"/>
    <row r="30" spans="2:12" x14ac:dyDescent="0.25">
      <c r="B30" s="136" t="s">
        <v>189</v>
      </c>
    </row>
  </sheetData>
  <mergeCells count="3">
    <mergeCell ref="B4:I4"/>
    <mergeCell ref="B16:I16"/>
    <mergeCell ref="C2:I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1"/>
  <sheetViews>
    <sheetView workbookViewId="0"/>
  </sheetViews>
  <sheetFormatPr defaultRowHeight="15" x14ac:dyDescent="0.25"/>
  <cols>
    <col min="1" max="1" width="5.42578125" customWidth="1"/>
    <col min="2" max="2" width="48.5703125" customWidth="1"/>
    <col min="3" max="3" width="15" style="51" customWidth="1"/>
    <col min="4" max="4" width="15" style="51" bestFit="1" customWidth="1"/>
    <col min="5" max="5" width="13.7109375" style="51" customWidth="1"/>
    <col min="6" max="6" width="14.140625" style="40" customWidth="1"/>
    <col min="7" max="7" width="13.7109375" customWidth="1"/>
    <col min="8" max="8" width="9.85546875" hidden="1" customWidth="1"/>
    <col min="9" max="9" width="0" hidden="1" customWidth="1"/>
    <col min="10" max="10" width="9.85546875" hidden="1" customWidth="1"/>
    <col min="11" max="12" width="0" hidden="1" customWidth="1"/>
  </cols>
  <sheetData>
    <row r="2" spans="2:11" ht="15.75" thickBot="1" x14ac:dyDescent="0.3">
      <c r="B2" s="41"/>
      <c r="C2" s="213" t="s">
        <v>25</v>
      </c>
      <c r="D2" s="213"/>
      <c r="E2" s="213"/>
      <c r="F2" s="214"/>
    </row>
    <row r="3" spans="2:11" ht="35.25" thickTop="1" thickBot="1" x14ac:dyDescent="0.3">
      <c r="B3" s="42"/>
      <c r="C3" s="122" t="s">
        <v>166</v>
      </c>
      <c r="D3" s="122" t="s">
        <v>165</v>
      </c>
      <c r="E3" s="122" t="s">
        <v>163</v>
      </c>
      <c r="F3" s="122" t="s">
        <v>164</v>
      </c>
      <c r="H3" s="93" t="s">
        <v>144</v>
      </c>
      <c r="I3" s="94" t="s">
        <v>145</v>
      </c>
      <c r="J3" s="93" t="s">
        <v>146</v>
      </c>
      <c r="K3" s="94" t="s">
        <v>143</v>
      </c>
    </row>
    <row r="4" spans="2:11" ht="15.75" thickTop="1" x14ac:dyDescent="0.25">
      <c r="B4" s="43" t="s">
        <v>110</v>
      </c>
      <c r="C4" s="77"/>
      <c r="D4" s="77"/>
      <c r="E4" s="95"/>
      <c r="F4" s="50"/>
      <c r="H4" s="91"/>
      <c r="I4" s="92"/>
      <c r="J4" s="91"/>
      <c r="K4" s="92"/>
    </row>
    <row r="5" spans="2:11" x14ac:dyDescent="0.25">
      <c r="B5" s="44" t="s">
        <v>159</v>
      </c>
      <c r="C5" s="148">
        <v>672.08</v>
      </c>
      <c r="D5" s="148">
        <v>699.78</v>
      </c>
      <c r="E5" s="165">
        <v>2672.01</v>
      </c>
      <c r="F5" s="170">
        <v>2450.48</v>
      </c>
      <c r="H5" s="78">
        <v>1354.15</v>
      </c>
      <c r="I5" s="90">
        <f>E5-H5</f>
        <v>1317.8600000000001</v>
      </c>
      <c r="J5" s="78">
        <v>2903.43</v>
      </c>
      <c r="K5" s="90">
        <f>F5-J5</f>
        <v>-452.94999999999982</v>
      </c>
    </row>
    <row r="6" spans="2:11" x14ac:dyDescent="0.25">
      <c r="B6" s="44" t="s">
        <v>117</v>
      </c>
      <c r="C6" s="148">
        <v>-160.63</v>
      </c>
      <c r="D6" s="148">
        <v>449.15</v>
      </c>
      <c r="E6" s="148">
        <v>25.96</v>
      </c>
      <c r="F6" s="163">
        <v>-3562.85</v>
      </c>
      <c r="G6" s="45"/>
      <c r="H6" s="79">
        <f t="shared" ref="H6:J6" si="0">SUM(H7:H16)</f>
        <v>2728.38</v>
      </c>
      <c r="I6" s="90">
        <f t="shared" ref="I6:I39" si="1">E6-H6</f>
        <v>-2702.42</v>
      </c>
      <c r="J6" s="79">
        <f t="shared" si="0"/>
        <v>-2580.8700000000003</v>
      </c>
      <c r="K6" s="90">
        <f t="shared" ref="K6:K39" si="2">F6-J6</f>
        <v>-981.97999999999956</v>
      </c>
    </row>
    <row r="7" spans="2:11" ht="22.5" x14ac:dyDescent="0.25">
      <c r="B7" s="46" t="s">
        <v>118</v>
      </c>
      <c r="C7" s="150">
        <v>1017.21</v>
      </c>
      <c r="D7" s="150">
        <v>828.08</v>
      </c>
      <c r="E7" s="166">
        <v>2869.36</v>
      </c>
      <c r="F7" s="171">
        <v>2414.4699999999998</v>
      </c>
      <c r="G7" s="47"/>
      <c r="H7" s="80">
        <v>2314.8000000000002</v>
      </c>
      <c r="I7" s="90">
        <f t="shared" si="1"/>
        <v>554.55999999999995</v>
      </c>
      <c r="J7" s="80">
        <v>2423.06</v>
      </c>
      <c r="K7" s="90">
        <f t="shared" si="2"/>
        <v>-8.5900000000001455</v>
      </c>
    </row>
    <row r="8" spans="2:11" x14ac:dyDescent="0.25">
      <c r="B8" s="46" t="s">
        <v>119</v>
      </c>
      <c r="C8" s="150">
        <v>-12.97</v>
      </c>
      <c r="D8" s="142">
        <v>0</v>
      </c>
      <c r="E8" s="151">
        <v>-23.01</v>
      </c>
      <c r="F8" s="153">
        <v>47.82</v>
      </c>
      <c r="H8" s="81">
        <v>103.25</v>
      </c>
      <c r="I8" s="90">
        <f t="shared" si="1"/>
        <v>-126.26</v>
      </c>
      <c r="J8" s="81">
        <v>-406.4</v>
      </c>
      <c r="K8" s="90">
        <f t="shared" si="2"/>
        <v>454.21999999999997</v>
      </c>
    </row>
    <row r="9" spans="2:11" x14ac:dyDescent="0.25">
      <c r="B9" s="46" t="s">
        <v>120</v>
      </c>
      <c r="C9" s="150">
        <v>129.52000000000001</v>
      </c>
      <c r="D9" s="150">
        <v>-7.15</v>
      </c>
      <c r="E9" s="151">
        <v>488.58</v>
      </c>
      <c r="F9" s="153">
        <v>372.05</v>
      </c>
      <c r="H9" s="81">
        <v>0</v>
      </c>
      <c r="I9" s="90">
        <f t="shared" si="1"/>
        <v>488.58</v>
      </c>
      <c r="J9" s="81">
        <v>0</v>
      </c>
      <c r="K9" s="90">
        <f t="shared" si="2"/>
        <v>372.05</v>
      </c>
    </row>
    <row r="10" spans="2:11" x14ac:dyDescent="0.25">
      <c r="B10" s="46" t="s">
        <v>121</v>
      </c>
      <c r="C10" s="150">
        <v>0.82</v>
      </c>
      <c r="D10" s="150">
        <v>4.91</v>
      </c>
      <c r="E10" s="151">
        <v>-0.81</v>
      </c>
      <c r="F10" s="153">
        <v>2.79</v>
      </c>
      <c r="H10" s="81">
        <v>0</v>
      </c>
      <c r="I10" s="90">
        <f t="shared" si="1"/>
        <v>-0.81</v>
      </c>
      <c r="J10" s="81">
        <v>0</v>
      </c>
      <c r="K10" s="90">
        <f t="shared" si="2"/>
        <v>2.79</v>
      </c>
    </row>
    <row r="11" spans="2:11" x14ac:dyDescent="0.25">
      <c r="B11" s="46" t="s">
        <v>122</v>
      </c>
      <c r="C11" s="150">
        <v>-285.3</v>
      </c>
      <c r="D11" s="150">
        <v>968.86</v>
      </c>
      <c r="E11" s="154">
        <v>-555.70000000000005</v>
      </c>
      <c r="F11" s="152" t="s">
        <v>192</v>
      </c>
      <c r="H11" s="81">
        <v>473.28</v>
      </c>
      <c r="I11" s="90">
        <f t="shared" si="1"/>
        <v>-1028.98</v>
      </c>
      <c r="J11" s="81">
        <v>354.06</v>
      </c>
      <c r="K11" s="90" t="e">
        <f t="shared" si="2"/>
        <v>#VALUE!</v>
      </c>
    </row>
    <row r="12" spans="2:11" x14ac:dyDescent="0.25">
      <c r="B12" s="46" t="s">
        <v>123</v>
      </c>
      <c r="C12" s="162">
        <v>-1449.29</v>
      </c>
      <c r="D12" s="150">
        <v>615.11</v>
      </c>
      <c r="E12" s="167">
        <v>1843.33</v>
      </c>
      <c r="F12" s="152" t="s">
        <v>193</v>
      </c>
      <c r="H12" s="81">
        <v>-3657.07</v>
      </c>
      <c r="I12" s="90">
        <f t="shared" si="1"/>
        <v>5500.4</v>
      </c>
      <c r="J12" s="81">
        <v>-4246.87</v>
      </c>
      <c r="K12" s="90" t="e">
        <f t="shared" si="2"/>
        <v>#VALUE!</v>
      </c>
    </row>
    <row r="13" spans="2:11" x14ac:dyDescent="0.25">
      <c r="B13" s="46" t="s">
        <v>124</v>
      </c>
      <c r="C13" s="162">
        <v>-2805.8</v>
      </c>
      <c r="D13" s="162">
        <v>-1889.17</v>
      </c>
      <c r="E13" s="154">
        <v>746.52</v>
      </c>
      <c r="F13" s="152" t="s">
        <v>194</v>
      </c>
      <c r="H13" s="81">
        <v>-834.48</v>
      </c>
      <c r="I13" s="90">
        <f t="shared" si="1"/>
        <v>1581</v>
      </c>
      <c r="J13" s="81">
        <v>542.99</v>
      </c>
      <c r="K13" s="90" t="e">
        <f t="shared" si="2"/>
        <v>#VALUE!</v>
      </c>
    </row>
    <row r="14" spans="2:11" ht="22.5" x14ac:dyDescent="0.25">
      <c r="B14" s="46" t="s">
        <v>125</v>
      </c>
      <c r="C14" s="150">
        <v>4212</v>
      </c>
      <c r="D14" s="150">
        <v>-149.47999999999999</v>
      </c>
      <c r="E14" s="167">
        <v>-4376.1099999999997</v>
      </c>
      <c r="F14" s="153" t="s">
        <v>195</v>
      </c>
      <c r="H14" s="81">
        <v>5086.1400000000003</v>
      </c>
      <c r="I14" s="90">
        <f t="shared" si="1"/>
        <v>-9462.25</v>
      </c>
      <c r="J14" s="81">
        <v>-666.89</v>
      </c>
      <c r="K14" s="90" t="e">
        <f t="shared" si="2"/>
        <v>#VALUE!</v>
      </c>
    </row>
    <row r="15" spans="2:11" x14ac:dyDescent="0.25">
      <c r="B15" s="46" t="s">
        <v>126</v>
      </c>
      <c r="C15" s="150">
        <v>-966.82</v>
      </c>
      <c r="D15" s="150">
        <v>77.989999999999995</v>
      </c>
      <c r="E15" s="151">
        <v>-966.2</v>
      </c>
      <c r="F15" s="153" t="s">
        <v>196</v>
      </c>
      <c r="H15" s="81">
        <v>-757.54</v>
      </c>
      <c r="I15" s="90">
        <f t="shared" si="1"/>
        <v>-208.66000000000008</v>
      </c>
      <c r="J15" s="81">
        <v>-580.82000000000005</v>
      </c>
      <c r="K15" s="90" t="e">
        <f t="shared" si="2"/>
        <v>#VALUE!</v>
      </c>
    </row>
    <row r="16" spans="2:11" x14ac:dyDescent="0.25">
      <c r="B16" s="46" t="s">
        <v>127</v>
      </c>
      <c r="C16" s="142">
        <v>0</v>
      </c>
      <c r="D16" s="142">
        <v>0</v>
      </c>
      <c r="E16" s="139">
        <v>0</v>
      </c>
      <c r="F16" s="140">
        <v>0</v>
      </c>
      <c r="H16" s="81">
        <v>0</v>
      </c>
      <c r="I16" s="90">
        <f t="shared" si="1"/>
        <v>0</v>
      </c>
      <c r="J16" s="81">
        <v>0</v>
      </c>
      <c r="K16" s="90">
        <f t="shared" si="2"/>
        <v>0</v>
      </c>
    </row>
    <row r="17" spans="2:11" ht="22.5" x14ac:dyDescent="0.25">
      <c r="B17" s="48" t="s">
        <v>128</v>
      </c>
      <c r="C17" s="155">
        <v>511.45</v>
      </c>
      <c r="D17" s="164">
        <v>1148.93</v>
      </c>
      <c r="E17" s="164">
        <v>2697.97</v>
      </c>
      <c r="F17" s="164">
        <v>-1112.3699999999999</v>
      </c>
      <c r="G17" s="62"/>
      <c r="H17" s="82">
        <f>H5+H6</f>
        <v>4082.53</v>
      </c>
      <c r="I17" s="90">
        <f t="shared" si="1"/>
        <v>-1384.5600000000004</v>
      </c>
      <c r="J17" s="82">
        <f>J5+J6</f>
        <v>322.55999999999949</v>
      </c>
      <c r="K17" s="90">
        <f t="shared" si="2"/>
        <v>-1434.9299999999994</v>
      </c>
    </row>
    <row r="18" spans="2:11" x14ac:dyDescent="0.25">
      <c r="B18" s="43" t="s">
        <v>111</v>
      </c>
      <c r="C18" s="155"/>
      <c r="D18" s="155"/>
      <c r="E18" s="156"/>
      <c r="F18" s="157"/>
      <c r="H18" s="83"/>
      <c r="I18" s="90">
        <f t="shared" si="1"/>
        <v>0</v>
      </c>
      <c r="J18" s="83"/>
      <c r="K18" s="90">
        <f t="shared" si="2"/>
        <v>0</v>
      </c>
    </row>
    <row r="19" spans="2:11" x14ac:dyDescent="0.25">
      <c r="B19" s="44" t="s">
        <v>112</v>
      </c>
      <c r="C19" s="141">
        <v>0</v>
      </c>
      <c r="D19" s="141">
        <v>0.67</v>
      </c>
      <c r="E19" s="141">
        <v>1.63</v>
      </c>
      <c r="F19" s="141">
        <v>2.79</v>
      </c>
      <c r="H19" s="79">
        <f>H20+H21+H22+H23</f>
        <v>26.47</v>
      </c>
      <c r="I19" s="90">
        <f t="shared" si="1"/>
        <v>-24.84</v>
      </c>
      <c r="J19" s="79">
        <f>J20+J21+J22+J23</f>
        <v>14.77</v>
      </c>
      <c r="K19" s="90">
        <f t="shared" si="2"/>
        <v>-11.98</v>
      </c>
    </row>
    <row r="20" spans="2:11" ht="22.5" x14ac:dyDescent="0.25">
      <c r="B20" s="46" t="s">
        <v>129</v>
      </c>
      <c r="C20" s="142">
        <v>0</v>
      </c>
      <c r="D20" s="142">
        <v>0.67</v>
      </c>
      <c r="E20" s="139">
        <v>1.63</v>
      </c>
      <c r="F20" s="140">
        <v>2.79</v>
      </c>
      <c r="H20" s="84">
        <v>26.47</v>
      </c>
      <c r="I20" s="90">
        <f t="shared" si="1"/>
        <v>-24.84</v>
      </c>
      <c r="J20" s="84">
        <v>14.77</v>
      </c>
      <c r="K20" s="90">
        <f t="shared" si="2"/>
        <v>-11.98</v>
      </c>
    </row>
    <row r="21" spans="2:11" ht="22.5" x14ac:dyDescent="0.25">
      <c r="B21" s="46" t="s">
        <v>130</v>
      </c>
      <c r="C21" s="142">
        <v>0</v>
      </c>
      <c r="D21" s="142">
        <v>0</v>
      </c>
      <c r="E21" s="139">
        <v>0</v>
      </c>
      <c r="F21" s="140">
        <v>0</v>
      </c>
      <c r="H21" s="84">
        <v>0</v>
      </c>
      <c r="I21" s="90">
        <f t="shared" si="1"/>
        <v>0</v>
      </c>
      <c r="J21" s="84">
        <v>0</v>
      </c>
      <c r="K21" s="90">
        <f t="shared" si="2"/>
        <v>0</v>
      </c>
    </row>
    <row r="22" spans="2:11" x14ac:dyDescent="0.25">
      <c r="B22" s="46" t="s">
        <v>131</v>
      </c>
      <c r="C22" s="142">
        <v>0</v>
      </c>
      <c r="D22" s="142">
        <v>0</v>
      </c>
      <c r="E22" s="139">
        <v>0</v>
      </c>
      <c r="F22" s="140">
        <v>0</v>
      </c>
      <c r="H22" s="84">
        <v>0</v>
      </c>
      <c r="I22" s="90">
        <f t="shared" si="1"/>
        <v>0</v>
      </c>
      <c r="J22" s="84">
        <v>0</v>
      </c>
      <c r="K22" s="90">
        <f t="shared" si="2"/>
        <v>0</v>
      </c>
    </row>
    <row r="23" spans="2:11" x14ac:dyDescent="0.25">
      <c r="B23" s="46" t="s">
        <v>132</v>
      </c>
      <c r="C23" s="142">
        <v>0</v>
      </c>
      <c r="D23" s="142">
        <v>0</v>
      </c>
      <c r="E23" s="139">
        <v>0</v>
      </c>
      <c r="F23" s="140">
        <v>0</v>
      </c>
      <c r="H23" s="84">
        <v>0</v>
      </c>
      <c r="I23" s="90">
        <f t="shared" si="1"/>
        <v>0</v>
      </c>
      <c r="J23" s="84">
        <v>0</v>
      </c>
      <c r="K23" s="90">
        <f t="shared" si="2"/>
        <v>0</v>
      </c>
    </row>
    <row r="24" spans="2:11" x14ac:dyDescent="0.25">
      <c r="B24" s="44" t="s">
        <v>113</v>
      </c>
      <c r="C24" s="163">
        <v>1647.81</v>
      </c>
      <c r="D24" s="163">
        <v>1239.05</v>
      </c>
      <c r="E24" s="163">
        <v>8936.9599999999991</v>
      </c>
      <c r="F24" s="163">
        <v>2295.15</v>
      </c>
      <c r="H24" s="79">
        <f>H25+H26+H27+H28</f>
        <v>2231.29</v>
      </c>
      <c r="I24" s="90">
        <f t="shared" si="1"/>
        <v>6705.6699999999992</v>
      </c>
      <c r="J24" s="79">
        <f>J25+J26+J27+J28</f>
        <v>1728.59</v>
      </c>
      <c r="K24" s="90">
        <f t="shared" si="2"/>
        <v>566.56000000000017</v>
      </c>
    </row>
    <row r="25" spans="2:11" ht="22.5" x14ac:dyDescent="0.25">
      <c r="B25" s="46" t="s">
        <v>133</v>
      </c>
      <c r="C25" s="162">
        <v>1647.81</v>
      </c>
      <c r="D25" s="162">
        <v>1239.05</v>
      </c>
      <c r="E25" s="166">
        <v>8936.9599999999991</v>
      </c>
      <c r="F25" s="153" t="s">
        <v>197</v>
      </c>
      <c r="H25" s="84">
        <v>2231.29</v>
      </c>
      <c r="I25" s="90">
        <f t="shared" si="1"/>
        <v>6705.6699999999992</v>
      </c>
      <c r="J25" s="84">
        <v>1728.59</v>
      </c>
      <c r="K25" s="90" t="e">
        <f t="shared" si="2"/>
        <v>#VALUE!</v>
      </c>
    </row>
    <row r="26" spans="2:11" ht="22.5" x14ac:dyDescent="0.25">
      <c r="B26" s="46" t="s">
        <v>134</v>
      </c>
      <c r="C26" s="142">
        <v>0</v>
      </c>
      <c r="D26" s="142">
        <v>0</v>
      </c>
      <c r="E26" s="139">
        <v>0</v>
      </c>
      <c r="F26" s="140">
        <v>0</v>
      </c>
      <c r="H26" s="84">
        <v>0</v>
      </c>
      <c r="I26" s="90">
        <f t="shared" si="1"/>
        <v>0</v>
      </c>
      <c r="J26" s="84">
        <v>0</v>
      </c>
      <c r="K26" s="90">
        <f t="shared" si="2"/>
        <v>0</v>
      </c>
    </row>
    <row r="27" spans="2:11" x14ac:dyDescent="0.25">
      <c r="B27" s="46" t="s">
        <v>135</v>
      </c>
      <c r="C27" s="142">
        <v>0</v>
      </c>
      <c r="D27" s="142">
        <v>0</v>
      </c>
      <c r="E27" s="143">
        <v>0</v>
      </c>
      <c r="F27" s="144">
        <v>0</v>
      </c>
      <c r="H27" s="85">
        <v>0</v>
      </c>
      <c r="I27" s="90">
        <f t="shared" si="1"/>
        <v>0</v>
      </c>
      <c r="J27" s="85">
        <v>0</v>
      </c>
      <c r="K27" s="90">
        <f t="shared" si="2"/>
        <v>0</v>
      </c>
    </row>
    <row r="28" spans="2:11" x14ac:dyDescent="0.25">
      <c r="B28" s="46" t="s">
        <v>136</v>
      </c>
      <c r="C28" s="142">
        <v>0</v>
      </c>
      <c r="D28" s="142">
        <v>0</v>
      </c>
      <c r="E28" s="143"/>
      <c r="F28" s="144">
        <v>0</v>
      </c>
      <c r="H28" s="85">
        <v>0</v>
      </c>
      <c r="I28" s="90">
        <f t="shared" si="1"/>
        <v>0</v>
      </c>
      <c r="J28" s="85">
        <v>0</v>
      </c>
      <c r="K28" s="90">
        <f t="shared" si="2"/>
        <v>0</v>
      </c>
    </row>
    <row r="29" spans="2:11" ht="22.5" x14ac:dyDescent="0.25">
      <c r="B29" s="48" t="s">
        <v>137</v>
      </c>
      <c r="C29" s="164">
        <v>-1647.81</v>
      </c>
      <c r="D29" s="164">
        <v>-1238.3800000000001</v>
      </c>
      <c r="E29" s="164">
        <v>-8935.33</v>
      </c>
      <c r="F29" s="164">
        <v>-2292.36</v>
      </c>
      <c r="H29" s="82">
        <f>H19-H24</f>
        <v>-2204.8200000000002</v>
      </c>
      <c r="I29" s="90">
        <f t="shared" si="1"/>
        <v>-6730.51</v>
      </c>
      <c r="J29" s="82">
        <f>J19-J24</f>
        <v>-1713.82</v>
      </c>
      <c r="K29" s="90">
        <f t="shared" si="2"/>
        <v>-578.54000000000019</v>
      </c>
    </row>
    <row r="30" spans="2:11" x14ac:dyDescent="0.25">
      <c r="B30" s="43" t="s">
        <v>114</v>
      </c>
      <c r="C30" s="155"/>
      <c r="D30" s="155"/>
      <c r="E30" s="158"/>
      <c r="F30" s="159"/>
      <c r="H30" s="86"/>
      <c r="I30" s="90">
        <f t="shared" si="1"/>
        <v>0</v>
      </c>
      <c r="J30" s="86"/>
      <c r="K30" s="90">
        <f t="shared" si="2"/>
        <v>0</v>
      </c>
    </row>
    <row r="31" spans="2:11" x14ac:dyDescent="0.25">
      <c r="B31" s="44" t="s">
        <v>112</v>
      </c>
      <c r="C31" s="163">
        <v>2220.56</v>
      </c>
      <c r="D31" s="148">
        <v>953.34</v>
      </c>
      <c r="E31" s="165">
        <v>8633.9699999999993</v>
      </c>
      <c r="F31" s="149" t="s">
        <v>198</v>
      </c>
      <c r="H31" s="84">
        <v>1212.4000000000001</v>
      </c>
      <c r="I31" s="90">
        <f t="shared" si="1"/>
        <v>7421.57</v>
      </c>
      <c r="J31" s="84">
        <v>3255.17</v>
      </c>
      <c r="K31" s="90" t="e">
        <f t="shared" si="2"/>
        <v>#VALUE!</v>
      </c>
    </row>
    <row r="32" spans="2:11" x14ac:dyDescent="0.25">
      <c r="B32" s="44" t="s">
        <v>113</v>
      </c>
      <c r="C32" s="148">
        <v>538.69000000000005</v>
      </c>
      <c r="D32" s="148">
        <v>879.08</v>
      </c>
      <c r="E32" s="165">
        <v>2970.76</v>
      </c>
      <c r="F32" s="149">
        <v>2104.2399999999998</v>
      </c>
      <c r="H32" s="84">
        <v>3014.15</v>
      </c>
      <c r="I32" s="90">
        <f t="shared" si="1"/>
        <v>-43.389999999999873</v>
      </c>
      <c r="J32" s="84">
        <v>2523.48</v>
      </c>
      <c r="K32" s="90">
        <f t="shared" si="2"/>
        <v>-419.24000000000024</v>
      </c>
    </row>
    <row r="33" spans="2:12" ht="22.5" x14ac:dyDescent="0.25">
      <c r="B33" s="48" t="s">
        <v>138</v>
      </c>
      <c r="C33" s="164">
        <v>1681.87</v>
      </c>
      <c r="D33" s="155">
        <v>74.260000000000005</v>
      </c>
      <c r="E33" s="164">
        <v>5663.21</v>
      </c>
      <c r="F33" s="155">
        <v>21.3</v>
      </c>
      <c r="H33" s="82">
        <f t="shared" ref="H33:J33" si="3">H31-H32</f>
        <v>-1801.75</v>
      </c>
      <c r="I33" s="90">
        <f t="shared" si="1"/>
        <v>7464.96</v>
      </c>
      <c r="J33" s="82">
        <f t="shared" si="3"/>
        <v>731.69</v>
      </c>
      <c r="K33" s="90">
        <f t="shared" si="2"/>
        <v>-710.3900000000001</v>
      </c>
    </row>
    <row r="34" spans="2:12" x14ac:dyDescent="0.25">
      <c r="B34" s="43" t="s">
        <v>115</v>
      </c>
      <c r="C34" s="155">
        <v>545.51</v>
      </c>
      <c r="D34" s="155">
        <v>-15.19</v>
      </c>
      <c r="E34" s="155">
        <v>-574.15</v>
      </c>
      <c r="F34" s="164">
        <v>-3383.43</v>
      </c>
      <c r="G34" s="62"/>
      <c r="H34" s="87">
        <f>H33+H29+H17</f>
        <v>75.960000000000036</v>
      </c>
      <c r="I34" s="90">
        <f t="shared" si="1"/>
        <v>-650.11</v>
      </c>
      <c r="J34" s="87">
        <f>J33+J29+J17</f>
        <v>-659.57000000000039</v>
      </c>
      <c r="K34" s="90">
        <f t="shared" si="2"/>
        <v>-2723.8599999999997</v>
      </c>
    </row>
    <row r="35" spans="2:12" x14ac:dyDescent="0.25">
      <c r="B35" s="43" t="s">
        <v>139</v>
      </c>
      <c r="C35" s="160">
        <v>545.51</v>
      </c>
      <c r="D35" s="160">
        <v>-15.19</v>
      </c>
      <c r="E35" s="160">
        <v>-574.15</v>
      </c>
      <c r="F35" s="169">
        <v>-3383.43</v>
      </c>
      <c r="G35" s="62"/>
      <c r="H35" s="62">
        <f t="shared" ref="H35:L35" si="4">A34-A35</f>
        <v>0</v>
      </c>
      <c r="I35" s="62" t="e">
        <f t="shared" si="4"/>
        <v>#VALUE!</v>
      </c>
      <c r="J35" s="62">
        <f t="shared" si="4"/>
        <v>0</v>
      </c>
      <c r="K35" s="62">
        <f t="shared" si="4"/>
        <v>0</v>
      </c>
      <c r="L35" s="62">
        <f t="shared" si="4"/>
        <v>0</v>
      </c>
    </row>
    <row r="36" spans="2:12" ht="22.5" x14ac:dyDescent="0.25">
      <c r="B36" s="49" t="s">
        <v>140</v>
      </c>
      <c r="C36" s="142">
        <v>0</v>
      </c>
      <c r="D36" s="142">
        <v>0</v>
      </c>
      <c r="E36" s="139">
        <v>0</v>
      </c>
      <c r="F36" s="140">
        <v>0</v>
      </c>
      <c r="H36" s="84">
        <v>0</v>
      </c>
      <c r="I36" s="90">
        <f t="shared" si="1"/>
        <v>0</v>
      </c>
      <c r="J36" s="84">
        <v>0</v>
      </c>
      <c r="K36" s="90">
        <f t="shared" si="2"/>
        <v>0</v>
      </c>
    </row>
    <row r="37" spans="2:12" x14ac:dyDescent="0.25">
      <c r="B37" s="43" t="s">
        <v>109</v>
      </c>
      <c r="C37" s="155">
        <v>399.85</v>
      </c>
      <c r="D37" s="155">
        <v>260.64</v>
      </c>
      <c r="E37" s="168">
        <v>1519.51</v>
      </c>
      <c r="F37" s="169">
        <v>3628.88</v>
      </c>
      <c r="H37" s="88">
        <v>889.91</v>
      </c>
      <c r="I37" s="90">
        <f t="shared" si="1"/>
        <v>629.6</v>
      </c>
      <c r="J37" s="88">
        <v>1085.96</v>
      </c>
      <c r="K37" s="90">
        <f t="shared" si="2"/>
        <v>2542.92</v>
      </c>
    </row>
    <row r="38" spans="2:12" x14ac:dyDescent="0.25">
      <c r="B38" s="43" t="s">
        <v>141</v>
      </c>
      <c r="C38" s="155">
        <v>945.36</v>
      </c>
      <c r="D38" s="155">
        <v>245.45</v>
      </c>
      <c r="E38" s="161">
        <v>945.36</v>
      </c>
      <c r="F38" s="160">
        <v>245.45</v>
      </c>
      <c r="H38" s="88">
        <v>964.87</v>
      </c>
      <c r="I38" s="90">
        <f t="shared" si="1"/>
        <v>-19.509999999999991</v>
      </c>
      <c r="J38" s="88">
        <v>426.39</v>
      </c>
      <c r="K38" s="90">
        <f t="shared" si="2"/>
        <v>-180.94</v>
      </c>
    </row>
    <row r="39" spans="2:12" ht="15.75" thickBot="1" x14ac:dyDescent="0.3">
      <c r="B39" s="37" t="s">
        <v>116</v>
      </c>
      <c r="C39" s="145">
        <v>0</v>
      </c>
      <c r="D39" s="145">
        <v>0</v>
      </c>
      <c r="E39" s="146">
        <v>0</v>
      </c>
      <c r="F39" s="147">
        <v>0</v>
      </c>
      <c r="H39" s="89">
        <v>0</v>
      </c>
      <c r="I39" s="90">
        <f t="shared" si="1"/>
        <v>0</v>
      </c>
      <c r="J39" s="89">
        <v>0</v>
      </c>
      <c r="K39" s="90">
        <f t="shared" si="2"/>
        <v>0</v>
      </c>
    </row>
    <row r="40" spans="2:12" ht="15.75" thickTop="1" x14ac:dyDescent="0.25">
      <c r="C40" s="123"/>
      <c r="D40" s="123"/>
      <c r="E40" s="123"/>
      <c r="F40" s="123"/>
      <c r="G40" s="62"/>
      <c r="H40" s="62">
        <f t="shared" ref="H40:L40" si="5">D34-D35</f>
        <v>0</v>
      </c>
      <c r="I40" s="62">
        <f t="shared" si="5"/>
        <v>0</v>
      </c>
      <c r="J40" s="62">
        <f t="shared" si="5"/>
        <v>0</v>
      </c>
      <c r="K40" s="62">
        <f t="shared" si="5"/>
        <v>0</v>
      </c>
      <c r="L40" s="62">
        <f t="shared" si="5"/>
        <v>75.960000000000036</v>
      </c>
    </row>
    <row r="41" spans="2:12" x14ac:dyDescent="0.25">
      <c r="H41" s="40"/>
      <c r="J41" s="40"/>
    </row>
  </sheetData>
  <mergeCells count="1">
    <mergeCell ref="C2:F2"/>
  </mergeCells>
  <pageMargins left="0.11811023622047245" right="0.11811023622047245" top="0.15748031496062992" bottom="0.15748031496062992" header="0.31496062992125984" footer="0.31496062992125984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/>
  </sheetViews>
  <sheetFormatPr defaultRowHeight="15" x14ac:dyDescent="0.25"/>
  <cols>
    <col min="1" max="1" width="3.28515625" customWidth="1"/>
    <col min="2" max="2" width="39.28515625" customWidth="1"/>
    <col min="3" max="12" width="10.140625" customWidth="1"/>
    <col min="13" max="13" width="12.140625" customWidth="1"/>
  </cols>
  <sheetData>
    <row r="1" spans="2:12" x14ac:dyDescent="0.25">
      <c r="H1" s="36"/>
      <c r="I1" s="36"/>
    </row>
    <row r="2" spans="2:12" x14ac:dyDescent="0.25">
      <c r="H2" s="36"/>
      <c r="I2" s="36"/>
    </row>
    <row r="3" spans="2:12" x14ac:dyDescent="0.25">
      <c r="B3" s="186"/>
      <c r="C3" s="21" t="s">
        <v>171</v>
      </c>
      <c r="D3" s="21" t="s">
        <v>171</v>
      </c>
      <c r="E3" s="21" t="s">
        <v>171</v>
      </c>
      <c r="F3" s="21" t="s">
        <v>171</v>
      </c>
      <c r="G3" s="215" t="s">
        <v>83</v>
      </c>
      <c r="H3" s="22" t="s">
        <v>172</v>
      </c>
      <c r="I3" s="22" t="s">
        <v>172</v>
      </c>
      <c r="J3" s="22" t="s">
        <v>172</v>
      </c>
      <c r="K3" s="22" t="s">
        <v>172</v>
      </c>
      <c r="L3" s="216" t="s">
        <v>83</v>
      </c>
    </row>
    <row r="4" spans="2:12" x14ac:dyDescent="0.25">
      <c r="B4" s="187"/>
      <c r="C4" s="23" t="s">
        <v>160</v>
      </c>
      <c r="D4" s="23" t="s">
        <v>151</v>
      </c>
      <c r="E4" s="24" t="s">
        <v>161</v>
      </c>
      <c r="F4" s="23" t="s">
        <v>152</v>
      </c>
      <c r="G4" s="215"/>
      <c r="H4" s="24" t="s">
        <v>160</v>
      </c>
      <c r="I4" s="23" t="s">
        <v>162</v>
      </c>
      <c r="J4" s="23" t="s">
        <v>161</v>
      </c>
      <c r="K4" s="23" t="s">
        <v>152</v>
      </c>
      <c r="L4" s="216"/>
    </row>
    <row r="5" spans="2:12" x14ac:dyDescent="0.25">
      <c r="B5" s="19" t="s">
        <v>0</v>
      </c>
      <c r="C5" s="65">
        <v>27119.5</v>
      </c>
      <c r="D5" s="109">
        <v>29516.959999999992</v>
      </c>
      <c r="E5" s="115">
        <v>6445.8714287977946</v>
      </c>
      <c r="F5" s="115">
        <v>7054.4979446161688</v>
      </c>
      <c r="G5" s="67">
        <v>91.877686591031079</v>
      </c>
      <c r="H5" s="109">
        <v>78159.799999999988</v>
      </c>
      <c r="I5" s="109">
        <v>83447.069999999992</v>
      </c>
      <c r="J5" s="65">
        <v>18795.14035472097</v>
      </c>
      <c r="K5" s="65">
        <v>19961.822023762059</v>
      </c>
      <c r="L5" s="113">
        <v>93.663923730335881</v>
      </c>
    </row>
    <row r="6" spans="2:12" x14ac:dyDescent="0.25">
      <c r="B6" s="20" t="s">
        <v>84</v>
      </c>
      <c r="C6" s="68">
        <v>1017.21</v>
      </c>
      <c r="D6" s="68">
        <v>828.0802000000001</v>
      </c>
      <c r="E6" s="116">
        <v>241.77454879652666</v>
      </c>
      <c r="F6" s="116">
        <v>197.90961091106089</v>
      </c>
      <c r="G6" s="70">
        <v>122.83955104831632</v>
      </c>
      <c r="H6" s="69">
        <v>2869.36</v>
      </c>
      <c r="I6" s="68">
        <v>2414.4702000000002</v>
      </c>
      <c r="J6" s="68">
        <v>689.99695403803707</v>
      </c>
      <c r="K6" s="68">
        <v>577.57839087792047</v>
      </c>
      <c r="L6" s="71">
        <v>118.84014969412337</v>
      </c>
    </row>
    <row r="7" spans="2:12" x14ac:dyDescent="0.25">
      <c r="B7" s="19" t="s">
        <v>85</v>
      </c>
      <c r="C7" s="65">
        <v>9177.119999999999</v>
      </c>
      <c r="D7" s="109">
        <v>10796.769999999993</v>
      </c>
      <c r="E7" s="115">
        <v>2181.2546546451376</v>
      </c>
      <c r="F7" s="115">
        <v>2580.4077307925168</v>
      </c>
      <c r="G7" s="67">
        <v>84.998754257060256</v>
      </c>
      <c r="H7" s="109">
        <v>27012.739999999991</v>
      </c>
      <c r="I7" s="109">
        <v>27437.819999999992</v>
      </c>
      <c r="J7" s="135">
        <v>6495.7719910438009</v>
      </c>
      <c r="K7" s="135">
        <v>6563.5483613746892</v>
      </c>
      <c r="L7" s="113">
        <v>98.450751553877097</v>
      </c>
    </row>
    <row r="8" spans="2:12" x14ac:dyDescent="0.25">
      <c r="B8" s="20" t="s">
        <v>86</v>
      </c>
      <c r="C8" s="68">
        <v>750.33999999999878</v>
      </c>
      <c r="D8" s="68">
        <v>726.74999999999272</v>
      </c>
      <c r="E8" s="116">
        <v>178.34381783897672</v>
      </c>
      <c r="F8" s="116">
        <v>173.6918836238471</v>
      </c>
      <c r="G8" s="70">
        <v>103.2459580323366</v>
      </c>
      <c r="H8" s="68">
        <v>2471.8499999999913</v>
      </c>
      <c r="I8" s="68">
        <v>2793.7699999999923</v>
      </c>
      <c r="J8" s="68">
        <v>594.40745352235899</v>
      </c>
      <c r="K8" s="68">
        <v>668.31273423171808</v>
      </c>
      <c r="L8" s="71">
        <v>88.477218955032015</v>
      </c>
    </row>
    <row r="9" spans="2:12" x14ac:dyDescent="0.25">
      <c r="B9" s="19" t="s">
        <v>87</v>
      </c>
      <c r="C9" s="65">
        <v>909.43999999999789</v>
      </c>
      <c r="D9" s="109">
        <v>775.84999999999195</v>
      </c>
      <c r="E9" s="115">
        <v>216.15934335831608</v>
      </c>
      <c r="F9" s="115">
        <v>185.42669131002646</v>
      </c>
      <c r="G9" s="67">
        <v>117.21853451053778</v>
      </c>
      <c r="H9" s="109">
        <v>3258.3899999999917</v>
      </c>
      <c r="I9" s="109">
        <v>3021.8699999999935</v>
      </c>
      <c r="J9" s="135">
        <v>783.54726317645532</v>
      </c>
      <c r="K9" s="135">
        <v>722.87776094410174</v>
      </c>
      <c r="L9" s="113">
        <v>107.82694159576683</v>
      </c>
    </row>
    <row r="10" spans="2:12" x14ac:dyDescent="0.25">
      <c r="B10" s="20" t="s">
        <v>88</v>
      </c>
      <c r="C10" s="68">
        <v>672.07999999999788</v>
      </c>
      <c r="D10" s="68">
        <v>699.77999999999201</v>
      </c>
      <c r="E10" s="116">
        <v>159.74266744838246</v>
      </c>
      <c r="F10" s="116">
        <v>167.24610433064404</v>
      </c>
      <c r="G10" s="70">
        <v>96.041613078396864</v>
      </c>
      <c r="H10" s="68">
        <v>2672.0099999999916</v>
      </c>
      <c r="I10" s="68">
        <v>2450.4799999999932</v>
      </c>
      <c r="J10" s="68">
        <v>642.54006508739565</v>
      </c>
      <c r="K10" s="68">
        <v>586.19248863726807</v>
      </c>
      <c r="L10" s="71">
        <v>109.04026966145403</v>
      </c>
    </row>
    <row r="11" spans="2:12" x14ac:dyDescent="0.25">
      <c r="B11" s="19" t="s">
        <v>89</v>
      </c>
      <c r="C11" s="66">
        <v>1926.6499999999978</v>
      </c>
      <c r="D11" s="110">
        <v>1603.9301999999921</v>
      </c>
      <c r="E11" s="115">
        <v>457.93389215484268</v>
      </c>
      <c r="F11" s="115">
        <v>383.33630222108735</v>
      </c>
      <c r="G11" s="67">
        <v>120.12056384997348</v>
      </c>
      <c r="H11" s="110">
        <v>6127.7499999999918</v>
      </c>
      <c r="I11" s="110">
        <v>5436.3401999999933</v>
      </c>
      <c r="J11" s="135">
        <v>1473.5442172144924</v>
      </c>
      <c r="K11" s="135">
        <v>1300.4561518220221</v>
      </c>
      <c r="L11" s="113">
        <v>112.71829529726634</v>
      </c>
    </row>
    <row r="12" spans="2:12" x14ac:dyDescent="0.25">
      <c r="B12" s="20" t="s">
        <v>90</v>
      </c>
      <c r="C12" s="69">
        <v>672.07999999999788</v>
      </c>
      <c r="D12" s="69">
        <v>699.77999999999201</v>
      </c>
      <c r="E12" s="116">
        <v>159.74266744838246</v>
      </c>
      <c r="F12" s="116">
        <v>167.24610433064404</v>
      </c>
      <c r="G12" s="70">
        <v>96.041613078396864</v>
      </c>
      <c r="H12" s="69">
        <v>2672.0099999999916</v>
      </c>
      <c r="I12" s="69">
        <v>2450.4799999999932</v>
      </c>
      <c r="J12" s="68">
        <v>642.54006508739565</v>
      </c>
      <c r="K12" s="68">
        <v>586.19248863726807</v>
      </c>
      <c r="L12" s="71">
        <v>109.04026966145403</v>
      </c>
    </row>
    <row r="13" spans="2:12" x14ac:dyDescent="0.25">
      <c r="B13" s="19" t="s">
        <v>22</v>
      </c>
      <c r="C13" s="66">
        <v>672.07999999999788</v>
      </c>
      <c r="D13" s="110">
        <v>699.77999999999201</v>
      </c>
      <c r="E13" s="115">
        <v>159.74266744838246</v>
      </c>
      <c r="F13" s="115">
        <v>167.24610433064404</v>
      </c>
      <c r="G13" s="67">
        <v>96.041613078396864</v>
      </c>
      <c r="H13" s="110">
        <v>2672.0099999999916</v>
      </c>
      <c r="I13" s="110">
        <v>2450.4799999999932</v>
      </c>
      <c r="J13" s="135">
        <v>642.54006508739565</v>
      </c>
      <c r="K13" s="135">
        <v>586.19248863726807</v>
      </c>
      <c r="L13" s="113">
        <v>109.04026966145403</v>
      </c>
    </row>
    <row r="14" spans="2:12" x14ac:dyDescent="0.25">
      <c r="B14" s="217"/>
      <c r="C14" s="25" t="s">
        <v>173</v>
      </c>
      <c r="D14" s="25" t="s">
        <v>173</v>
      </c>
      <c r="E14" s="25" t="s">
        <v>173</v>
      </c>
      <c r="F14" s="25" t="s">
        <v>173</v>
      </c>
      <c r="G14" s="215" t="s">
        <v>83</v>
      </c>
      <c r="H14" s="25" t="s">
        <v>173</v>
      </c>
      <c r="I14" s="25" t="s">
        <v>173</v>
      </c>
      <c r="J14" s="25" t="s">
        <v>173</v>
      </c>
      <c r="K14" s="25" t="s">
        <v>173</v>
      </c>
      <c r="L14" s="216" t="s">
        <v>83</v>
      </c>
    </row>
    <row r="15" spans="2:12" x14ac:dyDescent="0.25">
      <c r="B15" s="218"/>
      <c r="C15" s="100" t="s">
        <v>160</v>
      </c>
      <c r="D15" s="100" t="s">
        <v>151</v>
      </c>
      <c r="E15" s="24" t="s">
        <v>161</v>
      </c>
      <c r="F15" s="100" t="s">
        <v>152</v>
      </c>
      <c r="G15" s="215"/>
      <c r="H15" s="24" t="s">
        <v>160</v>
      </c>
      <c r="I15" s="100" t="s">
        <v>151</v>
      </c>
      <c r="J15" s="100" t="s">
        <v>161</v>
      </c>
      <c r="K15" s="100" t="s">
        <v>152</v>
      </c>
      <c r="L15" s="216"/>
    </row>
    <row r="16" spans="2:12" x14ac:dyDescent="0.25">
      <c r="B16" s="20" t="s">
        <v>91</v>
      </c>
      <c r="C16" s="111">
        <v>89392.47</v>
      </c>
      <c r="D16" s="111">
        <v>78262.679999999993</v>
      </c>
      <c r="E16" s="111">
        <v>21312.337879076866</v>
      </c>
      <c r="F16" s="111">
        <v>18809.074959744285</v>
      </c>
      <c r="G16" s="73">
        <v>114.22106935259566</v>
      </c>
      <c r="H16" s="72">
        <v>89392.47</v>
      </c>
      <c r="I16" s="111">
        <v>78262.679999999993</v>
      </c>
      <c r="J16" s="111">
        <v>21312.337879076866</v>
      </c>
      <c r="K16" s="111">
        <v>18809.074959744285</v>
      </c>
      <c r="L16" s="74">
        <v>114.22106935259566</v>
      </c>
    </row>
    <row r="17" spans="2:12" x14ac:dyDescent="0.25">
      <c r="B17" s="19" t="s">
        <v>26</v>
      </c>
      <c r="C17" s="75">
        <v>39497.61</v>
      </c>
      <c r="D17" s="112">
        <v>32383.85</v>
      </c>
      <c r="E17" s="112">
        <v>9416.7485218386428</v>
      </c>
      <c r="F17" s="112">
        <v>7782.8955274099353</v>
      </c>
      <c r="G17" s="76">
        <v>121.96699898251752</v>
      </c>
      <c r="H17" s="75">
        <v>39497.61</v>
      </c>
      <c r="I17" s="112">
        <v>32383.85</v>
      </c>
      <c r="J17" s="112">
        <v>9416.7485218386428</v>
      </c>
      <c r="K17" s="112">
        <v>7782.8955274099353</v>
      </c>
      <c r="L17" s="172">
        <v>121.96699898251752</v>
      </c>
    </row>
    <row r="18" spans="2:12" x14ac:dyDescent="0.25">
      <c r="B18" s="20" t="s">
        <v>35</v>
      </c>
      <c r="C18" s="72">
        <v>49894.86</v>
      </c>
      <c r="D18" s="111">
        <v>45878.829999999994</v>
      </c>
      <c r="E18" s="111">
        <v>11895.589357238223</v>
      </c>
      <c r="F18" s="111">
        <v>11026.179432334349</v>
      </c>
      <c r="G18" s="73">
        <v>108.7535580135762</v>
      </c>
      <c r="H18" s="72">
        <v>49894.86</v>
      </c>
      <c r="I18" s="111">
        <v>45878.829999999994</v>
      </c>
      <c r="J18" s="111">
        <v>11895.589357238223</v>
      </c>
      <c r="K18" s="111">
        <v>11026.179432334349</v>
      </c>
      <c r="L18" s="74">
        <v>108.7535580135762</v>
      </c>
    </row>
    <row r="19" spans="2:12" x14ac:dyDescent="0.25">
      <c r="B19" s="19" t="s">
        <v>36</v>
      </c>
      <c r="C19" s="75">
        <v>26468.11</v>
      </c>
      <c r="D19" s="112">
        <v>24494.62</v>
      </c>
      <c r="E19" s="112">
        <v>6310.3447453747858</v>
      </c>
      <c r="F19" s="112">
        <v>5886.8562089932466</v>
      </c>
      <c r="G19" s="117">
        <v>108.0568304386841</v>
      </c>
      <c r="H19" s="75">
        <v>26468.11</v>
      </c>
      <c r="I19" s="112">
        <v>24494.62</v>
      </c>
      <c r="J19" s="112">
        <v>6310.3447453747858</v>
      </c>
      <c r="K19" s="112">
        <v>5886.8562089932466</v>
      </c>
      <c r="L19" s="172">
        <v>108.0568304386841</v>
      </c>
    </row>
    <row r="20" spans="2:12" x14ac:dyDescent="0.25">
      <c r="B20" s="20" t="s">
        <v>92</v>
      </c>
      <c r="C20" s="72">
        <v>945.36</v>
      </c>
      <c r="D20" s="111">
        <v>245.45</v>
      </c>
      <c r="E20" s="111">
        <v>225.38622925805836</v>
      </c>
      <c r="F20" s="111">
        <v>58.989641664063065</v>
      </c>
      <c r="G20" s="73">
        <v>385.1537991444286</v>
      </c>
      <c r="H20" s="72">
        <v>945.36</v>
      </c>
      <c r="I20" s="111">
        <v>245.45</v>
      </c>
      <c r="J20" s="111">
        <v>225.38622925805836</v>
      </c>
      <c r="K20" s="111">
        <v>58.989641664063065</v>
      </c>
      <c r="L20" s="74">
        <v>385.1537991444286</v>
      </c>
    </row>
    <row r="21" spans="2:12" x14ac:dyDescent="0.25">
      <c r="B21" s="19" t="s">
        <v>93</v>
      </c>
      <c r="C21" s="112">
        <v>21098.420000000002</v>
      </c>
      <c r="D21" s="112">
        <v>20191.68</v>
      </c>
      <c r="E21" s="112">
        <v>5030.1401869158881</v>
      </c>
      <c r="F21" s="112">
        <v>4852.7193635992217</v>
      </c>
      <c r="G21" s="76">
        <v>104.49066150018227</v>
      </c>
      <c r="H21" s="75">
        <v>21098.420000000002</v>
      </c>
      <c r="I21" s="112">
        <v>20191.68</v>
      </c>
      <c r="J21" s="112">
        <v>5030.1401869158881</v>
      </c>
      <c r="K21" s="112">
        <v>4852.7193635992217</v>
      </c>
      <c r="L21" s="172">
        <v>104.49066150018227</v>
      </c>
    </row>
    <row r="22" spans="2:12" x14ac:dyDescent="0.25">
      <c r="B22" s="20" t="s">
        <v>94</v>
      </c>
      <c r="C22" s="72">
        <v>21098.420000000002</v>
      </c>
      <c r="D22" s="111">
        <v>20191.68</v>
      </c>
      <c r="E22" s="111">
        <v>5030.1401869158881</v>
      </c>
      <c r="F22" s="111">
        <v>4852.7193635992217</v>
      </c>
      <c r="G22" s="73">
        <v>104.49066150018227</v>
      </c>
      <c r="H22" s="72">
        <v>21098.420000000002</v>
      </c>
      <c r="I22" s="111">
        <v>20191.68</v>
      </c>
      <c r="J22" s="111">
        <v>5030.1401869158881</v>
      </c>
      <c r="K22" s="111">
        <v>4852.7193635992217</v>
      </c>
      <c r="L22" s="74">
        <v>104.49066150018227</v>
      </c>
    </row>
    <row r="23" spans="2:12" x14ac:dyDescent="0.25">
      <c r="B23" s="19" t="s">
        <v>95</v>
      </c>
      <c r="C23" s="75">
        <v>0</v>
      </c>
      <c r="D23" s="112">
        <v>0</v>
      </c>
      <c r="E23" s="112">
        <v>0</v>
      </c>
      <c r="F23" s="112">
        <v>0</v>
      </c>
      <c r="G23" s="76" t="s">
        <v>142</v>
      </c>
      <c r="H23" s="75">
        <v>0</v>
      </c>
      <c r="I23" s="112">
        <v>0</v>
      </c>
      <c r="J23" s="112">
        <v>0</v>
      </c>
      <c r="K23" s="112">
        <v>0</v>
      </c>
      <c r="L23" s="172" t="s">
        <v>142</v>
      </c>
    </row>
    <row r="24" spans="2:12" x14ac:dyDescent="0.25">
      <c r="B24" s="20" t="s">
        <v>96</v>
      </c>
      <c r="C24" s="111">
        <v>47126.590000000004</v>
      </c>
      <c r="D24" s="111">
        <v>40110.870000000003</v>
      </c>
      <c r="E24" s="111">
        <v>11235.597463284381</v>
      </c>
      <c r="F24" s="111">
        <v>9639.9504914802092</v>
      </c>
      <c r="G24" s="73">
        <v>117.49081982016347</v>
      </c>
      <c r="H24" s="72">
        <v>47126.590000000004</v>
      </c>
      <c r="I24" s="111">
        <v>40110.870000000003</v>
      </c>
      <c r="J24" s="111">
        <v>11235.597463284381</v>
      </c>
      <c r="K24" s="111">
        <v>9639.9504914802092</v>
      </c>
      <c r="L24" s="74">
        <v>117.49081982016347</v>
      </c>
    </row>
    <row r="25" spans="2:12" x14ac:dyDescent="0.25">
      <c r="B25" s="19" t="s">
        <v>97</v>
      </c>
      <c r="C25" s="75">
        <v>6348.0899999999983</v>
      </c>
      <c r="D25" s="112">
        <v>4650.6799999999994</v>
      </c>
      <c r="E25" s="112">
        <v>1513.4679572763682</v>
      </c>
      <c r="F25" s="112">
        <v>1117.7101107933379</v>
      </c>
      <c r="G25" s="76">
        <v>136.4981035031436</v>
      </c>
      <c r="H25" s="75">
        <v>6348.0899999999983</v>
      </c>
      <c r="I25" s="112">
        <v>4650.6799999999994</v>
      </c>
      <c r="J25" s="112">
        <v>1513.4679572763682</v>
      </c>
      <c r="K25" s="112">
        <v>1117.7101107933379</v>
      </c>
      <c r="L25" s="172">
        <v>136.4981035031436</v>
      </c>
    </row>
    <row r="26" spans="2:12" x14ac:dyDescent="0.25">
      <c r="B26" s="20" t="s">
        <v>62</v>
      </c>
      <c r="C26" s="72">
        <v>40778.500000000007</v>
      </c>
      <c r="D26" s="111">
        <v>35460.19</v>
      </c>
      <c r="E26" s="111">
        <v>9722.129506008012</v>
      </c>
      <c r="F26" s="111">
        <v>8522.2403806868715</v>
      </c>
      <c r="G26" s="73">
        <v>114.99797378412244</v>
      </c>
      <c r="H26" s="72">
        <v>40778.500000000007</v>
      </c>
      <c r="I26" s="111">
        <v>35460.19</v>
      </c>
      <c r="J26" s="111">
        <v>9722.129506008012</v>
      </c>
      <c r="K26" s="111">
        <v>8522.2403806868715</v>
      </c>
      <c r="L26" s="74">
        <v>114.99797378412244</v>
      </c>
    </row>
    <row r="27" spans="2:12" x14ac:dyDescent="0.25">
      <c r="B27" s="19" t="s">
        <v>98</v>
      </c>
      <c r="C27" s="75">
        <v>42265.87999999999</v>
      </c>
      <c r="D27" s="112">
        <v>38151.81</v>
      </c>
      <c r="E27" s="112">
        <v>10076.740415792483</v>
      </c>
      <c r="F27" s="112">
        <v>9169.1244682640772</v>
      </c>
      <c r="G27" s="76">
        <v>110.78342023615653</v>
      </c>
      <c r="H27" s="75">
        <v>42265.87999999999</v>
      </c>
      <c r="I27" s="112">
        <v>38151.81</v>
      </c>
      <c r="J27" s="112">
        <v>10076.740415792483</v>
      </c>
      <c r="K27" s="112">
        <v>9169.1244682640772</v>
      </c>
      <c r="L27" s="172">
        <v>110.78342023615653</v>
      </c>
    </row>
    <row r="28" spans="2:12" x14ac:dyDescent="0.25">
      <c r="B28" s="20" t="s">
        <v>99</v>
      </c>
      <c r="C28" s="72">
        <v>29000</v>
      </c>
      <c r="D28" s="111">
        <v>29000</v>
      </c>
      <c r="E28" s="111">
        <v>6913.9805454892239</v>
      </c>
      <c r="F28" s="111">
        <v>6969.6459900502296</v>
      </c>
      <c r="G28" s="73">
        <v>100</v>
      </c>
      <c r="H28" s="72">
        <v>29000</v>
      </c>
      <c r="I28" s="111">
        <v>29000</v>
      </c>
      <c r="J28" s="111">
        <v>6913.9805454892239</v>
      </c>
      <c r="K28" s="111">
        <v>6969.6459900502296</v>
      </c>
      <c r="L28" s="74">
        <v>100</v>
      </c>
    </row>
    <row r="29" spans="2:12" x14ac:dyDescent="0.25">
      <c r="C29" s="36"/>
      <c r="D29" s="36"/>
      <c r="H29" s="36"/>
      <c r="I29" s="36"/>
    </row>
    <row r="30" spans="2:12" x14ac:dyDescent="0.25">
      <c r="C30" s="36"/>
      <c r="D30" s="36"/>
      <c r="H30" s="36"/>
      <c r="I30" s="36"/>
    </row>
    <row r="31" spans="2:12" x14ac:dyDescent="0.25">
      <c r="C31" s="36"/>
      <c r="D31" s="36"/>
    </row>
  </sheetData>
  <mergeCells count="5">
    <mergeCell ref="G3:G4"/>
    <mergeCell ref="L3:L4"/>
    <mergeCell ref="B14:B15"/>
    <mergeCell ref="G14:G15"/>
    <mergeCell ref="L14:L15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2"/>
  <sheetViews>
    <sheetView workbookViewId="0"/>
  </sheetViews>
  <sheetFormatPr defaultRowHeight="15" x14ac:dyDescent="0.25"/>
  <cols>
    <col min="2" max="2" width="39" customWidth="1"/>
    <col min="3" max="6" width="11" customWidth="1"/>
  </cols>
  <sheetData>
    <row r="4" spans="2:6" x14ac:dyDescent="0.25">
      <c r="B4" s="219"/>
      <c r="C4" s="29" t="s">
        <v>171</v>
      </c>
      <c r="D4" s="22" t="s">
        <v>171</v>
      </c>
      <c r="E4" s="30" t="s">
        <v>176</v>
      </c>
      <c r="F4" s="31" t="s">
        <v>176</v>
      </c>
    </row>
    <row r="5" spans="2:6" x14ac:dyDescent="0.25">
      <c r="B5" s="220"/>
      <c r="C5" s="32">
        <v>2015</v>
      </c>
      <c r="D5" s="33">
        <v>2014</v>
      </c>
      <c r="E5" s="34">
        <v>2015</v>
      </c>
      <c r="F5" s="35">
        <v>2014</v>
      </c>
    </row>
    <row r="6" spans="2:6" x14ac:dyDescent="0.25">
      <c r="B6" s="26" t="s">
        <v>100</v>
      </c>
      <c r="C6" s="118">
        <v>3.3534541566031743E-2</v>
      </c>
      <c r="D6" s="118">
        <v>2.6284888416693051E-2</v>
      </c>
      <c r="E6" s="118">
        <v>4.1688822131069836E-2</v>
      </c>
      <c r="F6" s="118">
        <v>3.6213015028568336E-2</v>
      </c>
    </row>
    <row r="7" spans="2:6" x14ac:dyDescent="0.25">
      <c r="B7" s="27" t="s">
        <v>101</v>
      </c>
      <c r="C7" s="119">
        <v>7.104297645605552E-2</v>
      </c>
      <c r="D7" s="119">
        <v>5.433927477626397E-2</v>
      </c>
      <c r="E7" s="119">
        <v>7.8400277380443556E-2</v>
      </c>
      <c r="F7" s="119">
        <v>6.5147166940672616E-2</v>
      </c>
    </row>
    <row r="8" spans="2:6" x14ac:dyDescent="0.25">
      <c r="B8" s="26" t="s">
        <v>102</v>
      </c>
      <c r="C8" s="118">
        <v>2.478216781282833E-2</v>
      </c>
      <c r="D8" s="118">
        <v>2.370772599888309E-2</v>
      </c>
      <c r="E8" s="118">
        <v>3.4186499965455287E-2</v>
      </c>
      <c r="F8" s="118">
        <v>2.9365680544565478E-2</v>
      </c>
    </row>
    <row r="9" spans="2:6" x14ac:dyDescent="0.25">
      <c r="B9" s="27" t="s">
        <v>103</v>
      </c>
      <c r="C9" s="119">
        <v>1.5901242325961223E-2</v>
      </c>
      <c r="D9" s="119">
        <v>1.8341986920148538E-2</v>
      </c>
      <c r="E9" s="119">
        <v>6.3219078840899362E-2</v>
      </c>
      <c r="F9" s="119">
        <v>6.4229718065800648E-2</v>
      </c>
    </row>
    <row r="10" spans="2:6" x14ac:dyDescent="0.25">
      <c r="B10" s="28" t="s">
        <v>104</v>
      </c>
      <c r="C10" s="118">
        <v>7.5183066314198259E-3</v>
      </c>
      <c r="D10" s="118">
        <v>8.9414264883338028E-3</v>
      </c>
      <c r="E10" s="118">
        <v>2.9890772679175233E-2</v>
      </c>
      <c r="F10" s="118">
        <v>3.1310964561908607E-2</v>
      </c>
    </row>
    <row r="11" spans="2:6" x14ac:dyDescent="0.25">
      <c r="B11" s="27" t="s">
        <v>105</v>
      </c>
      <c r="C11" s="119">
        <v>1.2235580023787043</v>
      </c>
      <c r="D11" s="119">
        <v>1.2938123004981077</v>
      </c>
      <c r="E11" s="120">
        <v>1.2235580023787043</v>
      </c>
      <c r="F11" s="120">
        <v>1.2938123004981077</v>
      </c>
    </row>
    <row r="12" spans="2:6" x14ac:dyDescent="0.25">
      <c r="B12" s="26" t="s">
        <v>106</v>
      </c>
      <c r="C12" s="118">
        <v>0.52718746892215873</v>
      </c>
      <c r="D12" s="118">
        <v>0.51251592713155247</v>
      </c>
      <c r="E12" s="121">
        <v>0.52718746892215873</v>
      </c>
      <c r="F12" s="121">
        <v>0.51251592713155247</v>
      </c>
    </row>
  </sheetData>
  <mergeCells count="1">
    <mergeCell ref="B4:B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6"/>
  <sheetViews>
    <sheetView workbookViewId="0"/>
  </sheetViews>
  <sheetFormatPr defaultRowHeight="15" x14ac:dyDescent="0.25"/>
  <cols>
    <col min="3" max="3" width="23.42578125" customWidth="1"/>
    <col min="4" max="4" width="23" customWidth="1"/>
    <col min="5" max="5" width="22.140625" bestFit="1" customWidth="1"/>
  </cols>
  <sheetData>
    <row r="3" spans="2:5" x14ac:dyDescent="0.25">
      <c r="B3" s="221"/>
      <c r="C3" s="194" t="s">
        <v>107</v>
      </c>
      <c r="D3" s="192" t="s">
        <v>108</v>
      </c>
      <c r="E3" s="197" t="s">
        <v>108</v>
      </c>
    </row>
    <row r="4" spans="2:5" x14ac:dyDescent="0.25">
      <c r="B4" s="221"/>
      <c r="C4" s="195" t="s">
        <v>174</v>
      </c>
      <c r="D4" s="193" t="s">
        <v>171</v>
      </c>
      <c r="E4" s="198" t="s">
        <v>175</v>
      </c>
    </row>
    <row r="5" spans="2:5" x14ac:dyDescent="0.25">
      <c r="B5" s="188">
        <v>2014</v>
      </c>
      <c r="C5" s="191">
        <v>4.1755000000000004</v>
      </c>
      <c r="D5" s="196">
        <v>4.1840999999999999</v>
      </c>
      <c r="E5" s="191">
        <v>4.1802999999999999</v>
      </c>
    </row>
    <row r="6" spans="2:5" x14ac:dyDescent="0.25">
      <c r="B6" s="188">
        <v>2015</v>
      </c>
      <c r="C6" s="189">
        <v>4.2385999999999999</v>
      </c>
      <c r="D6" s="190">
        <v>4.2073</v>
      </c>
      <c r="E6" s="189">
        <v>4.1585000000000001</v>
      </c>
    </row>
  </sheetData>
  <mergeCells count="1"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RZiS LLF</vt:lpstr>
      <vt:lpstr>Sk. spr.z cał.doch. LLF</vt:lpstr>
      <vt:lpstr>Bilans LLF</vt:lpstr>
      <vt:lpstr>Zest.zmian w kap.wł. LLF</vt:lpstr>
      <vt:lpstr>Rach.przep.pienięż LLF</vt:lpstr>
      <vt:lpstr>Wybrane dane finansowe LLF</vt:lpstr>
      <vt:lpstr>Wskaźniki finansowe LLF</vt:lpstr>
      <vt:lpstr>Kursy walut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Marta Siekacz</cp:lastModifiedBy>
  <cp:lastPrinted>2015-08-07T05:45:46Z</cp:lastPrinted>
  <dcterms:created xsi:type="dcterms:W3CDTF">2013-11-04T11:55:12Z</dcterms:created>
  <dcterms:modified xsi:type="dcterms:W3CDTF">2015-11-13T12:20:16Z</dcterms:modified>
</cp:coreProperties>
</file>