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_RAPORTY OKRESOWE\2015\Raport za II kwartał\dane finansowe na stronę internetową\"/>
    </mc:Choice>
  </mc:AlternateContent>
  <bookViews>
    <workbookView xWindow="0" yWindow="0" windowWidth="20490" windowHeight="7905" tabRatio="773" firstSheet="3" activeTab="5"/>
  </bookViews>
  <sheets>
    <sheet name="RZiS LLF" sheetId="2" r:id="rId1"/>
    <sheet name="Sk. spr.z cał.doch. LLF" sheetId="4" r:id="rId2"/>
    <sheet name="Bilans LLF" sheetId="3" r:id="rId3"/>
    <sheet name="Zest.zmian w kap.wł. LLF" sheetId="5" r:id="rId4"/>
    <sheet name="Rach.przep.pienięż LLF" sheetId="6" r:id="rId5"/>
    <sheet name="Wybrane dane finansowe LLF" sheetId="7" r:id="rId6"/>
    <sheet name="Wskaźniki finansowe LLF" sheetId="8" r:id="rId7"/>
    <sheet name="Kursy walut" sheetId="9" r:id="rId8"/>
  </sheets>
  <calcPr calcId="152511"/>
</workbook>
</file>

<file path=xl/calcChain.xml><?xml version="1.0" encoding="utf-8"?>
<calcChain xmlns="http://schemas.openxmlformats.org/spreadsheetml/2006/main">
  <c r="E32" i="3" l="1"/>
  <c r="H35" i="6" l="1"/>
  <c r="I35" i="6"/>
  <c r="I7" i="6" l="1"/>
  <c r="I8" i="6"/>
  <c r="I9" i="6"/>
  <c r="I10" i="6"/>
  <c r="I11" i="6"/>
  <c r="I12" i="6"/>
  <c r="I13" i="6"/>
  <c r="I14" i="6"/>
  <c r="I15" i="6"/>
  <c r="I16" i="6"/>
  <c r="I18" i="6"/>
  <c r="I20" i="6"/>
  <c r="I21" i="6"/>
  <c r="I22" i="6"/>
  <c r="I23" i="6"/>
  <c r="I25" i="6"/>
  <c r="I26" i="6"/>
  <c r="I27" i="6"/>
  <c r="I28" i="6"/>
  <c r="I30" i="6"/>
  <c r="I31" i="6"/>
  <c r="I32" i="6"/>
  <c r="I36" i="6"/>
  <c r="I37" i="6"/>
  <c r="I38" i="6"/>
  <c r="I39" i="6"/>
  <c r="H33" i="6"/>
  <c r="H24" i="6"/>
  <c r="H19" i="6"/>
  <c r="H6" i="6"/>
  <c r="H17" i="6" s="1"/>
  <c r="H29" i="6" l="1"/>
  <c r="H34" i="6"/>
  <c r="L40" i="6" s="1"/>
  <c r="K7" i="6" l="1"/>
  <c r="K8" i="6"/>
  <c r="K9" i="6"/>
  <c r="K10" i="6"/>
  <c r="K11" i="6"/>
  <c r="K12" i="6"/>
  <c r="K13" i="6"/>
  <c r="K14" i="6"/>
  <c r="K15" i="6"/>
  <c r="K16" i="6"/>
  <c r="K18" i="6"/>
  <c r="K20" i="6"/>
  <c r="K21" i="6"/>
  <c r="K22" i="6"/>
  <c r="K23" i="6"/>
  <c r="K25" i="6"/>
  <c r="K26" i="6"/>
  <c r="K27" i="6"/>
  <c r="K28" i="6"/>
  <c r="K30" i="6"/>
  <c r="K31" i="6"/>
  <c r="K32" i="6"/>
  <c r="K36" i="6"/>
  <c r="K37" i="6"/>
  <c r="K38" i="6"/>
  <c r="K39" i="6"/>
  <c r="J33" i="6"/>
  <c r="J24" i="6"/>
  <c r="J19" i="6"/>
  <c r="J6" i="6"/>
  <c r="J17" i="6" s="1"/>
  <c r="J29" i="6" l="1"/>
  <c r="J34" i="6" s="1"/>
  <c r="I33" i="6"/>
  <c r="K24" i="6"/>
  <c r="K19" i="6"/>
  <c r="K33" i="6" l="1"/>
  <c r="I24" i="6"/>
  <c r="K6" i="6"/>
  <c r="I19" i="6"/>
  <c r="I6" i="6"/>
  <c r="K29" i="6"/>
  <c r="I29" i="6" l="1"/>
  <c r="K5" i="6" l="1"/>
  <c r="I5" i="6"/>
  <c r="H40" i="6" l="1"/>
  <c r="K35" i="6"/>
  <c r="K17" i="6"/>
  <c r="I17" i="6"/>
  <c r="G35" i="6" l="1"/>
  <c r="K40" i="6" s="1"/>
  <c r="J40" i="6"/>
  <c r="K34" i="6"/>
  <c r="I34" i="6"/>
  <c r="I40" i="6"/>
  <c r="L35" i="6"/>
  <c r="J35" i="6" l="1"/>
</calcChain>
</file>

<file path=xl/sharedStrings.xml><?xml version="1.0" encoding="utf-8"?>
<sst xmlns="http://schemas.openxmlformats.org/spreadsheetml/2006/main" count="264" uniqueCount="183">
  <si>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</si>
  <si>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</si>
  <si>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</si>
  <si>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</si>
  <si>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</si>
  <si>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</si>
  <si>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</si>
  <si>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</si>
  <si>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</si>
  <si>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</si>
  <si>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</si>
  <si>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</si>
  <si>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</si>
  <si>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</si>
  <si>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</si>
  <si>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</si>
  <si>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</si>
  <si>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</si>
  <si>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</si>
  <si>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</si>
  <si>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</si>
  <si>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</si>
  <si>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</si>
  <si>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Podstawowy za okres obrotowy</t>
  </si>
  <si>
    <t>Rozwodniony za okres obrotowy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</si>
  <si>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</si>
  <si>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</si>
  <si>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</si>
  <si>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</si>
  <si>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</si>
  <si>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</si>
  <si>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</si>
  <si>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</si>
  <si>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</si>
  <si>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</si>
  <si>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</si>
  <si>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</si>
  <si>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</si>
  <si>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</si>
  <si>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</si>
  <si>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</si>
  <si>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</si>
  <si>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</si>
  <si>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</si>
  <si>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</si>
  <si>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</si>
  <si>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</si>
  <si>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</si>
  <si>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</si>
  <si>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</si>
  <si>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</si>
  <si>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</si>
  <si>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</si>
  <si>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</si>
  <si>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</si>
  <si>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</si>
  <si>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</si>
  <si>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</si>
  <si>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</si>
  <si>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</si>
  <si>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</si>
  <si>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</si>
  <si>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</si>
  <si>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</si>
  <si>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</si>
  <si>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</si>
  <si>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</si>
  <si>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</si>
  <si>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</si>
  <si>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</si>
  <si>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</si>
  <si>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</si>
  <si>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</si>
  <si>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</si>
  <si>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</si>
  <si>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</si>
  <si>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</si>
  <si>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</si>
  <si>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</si>
  <si>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</si>
  <si>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
własny ogółem</t>
  </si>
  <si>
    <t>Zmiany zasad (polityki) rachunkowości</t>
  </si>
  <si>
    <t>Korekty z tyt. błędów podstawowych</t>
  </si>
  <si>
    <t>Kapitał własny po korektach</t>
  </si>
  <si>
    <t>Podział zysku netto</t>
  </si>
  <si>
    <t>Wypłata dywidendy</t>
  </si>
  <si>
    <t>Suma dochodów całkowitych</t>
  </si>
  <si>
    <t>Dynamika (PLN)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</si>
  <si>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</si>
  <si>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</si>
  <si>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</si>
  <si>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</si>
  <si>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</si>
  <si>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</si>
  <si>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</si>
  <si>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</si>
  <si>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</si>
  <si>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</si>
  <si>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</si>
  <si>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</si>
  <si>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</si>
  <si>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</si>
  <si>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</si>
  <si>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</si>
  <si>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</si>
  <si>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</si>
  <si>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</si>
  <si>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</si>
  <si>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</si>
  <si>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</si>
  <si>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</si>
  <si>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</si>
  <si>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</si>
  <si>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F. Środki pieniężne na początek okresu</t>
  </si>
  <si>
    <t>A. DZIAŁALNOŚĆ OPERACYJNA</t>
  </si>
  <si>
    <t>B. DZIAŁALNOŚĆ INWESTYCYJNA</t>
  </si>
  <si>
    <t>I. Wpływy</t>
  </si>
  <si>
    <t>II. Wydatki</t>
  </si>
  <si>
    <t>C. DZIAŁALNOŚĆ FINANSOWA</t>
  </si>
  <si>
    <t>D. Przepływy pieniężne netto razem (A.III.+/–B.III+/–C.III)</t>
  </si>
  <si>
    <t>– o ograniczonej mozliwości dysponowania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</si>
  <si>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</si>
  <si>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</si>
  <si>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</si>
  <si>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</si>
  <si>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</si>
  <si>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</si>
  <si>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</si>
  <si>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</si>
  <si>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</si>
  <si>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</si>
  <si>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</si>
  <si>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</si>
  <si>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1. Zbycie wartości niematerialnych i prawnych oraz rzeczowych aktywów trwałych</t>
  </si>
  <si>
    <t>2. Zbycie inwestycji w nieruchomości oraz wartości niematerialne i prawne</t>
  </si>
  <si>
    <t>3. Z aktywów finansowych</t>
  </si>
  <si>
    <t>4. Inne wpływy inwestycyjne</t>
  </si>
  <si>
    <t>1. Nabycie wartości niematerialnych i prawnych oraz rzeczowych aktywów trwałych</t>
  </si>
  <si>
    <t>2. Inwestycje w nieruchomości oraz wartości niematerialane i prawne</t>
  </si>
  <si>
    <t>3. Na aktywa finansowe, w tym:</t>
  </si>
  <si>
    <t>4. Inne wydatki inwestycyjne</t>
  </si>
  <si>
    <t>III. Przepływy pieniężne netto z działalności inwestycyjnej (I–II)</t>
  </si>
  <si>
    <t>III. Przepływy pieniężne netto z działalności finansowej (I–II)</t>
  </si>
  <si>
    <t>E. Bilansowa zmiana stanu środków pieniężnych, w tym:</t>
  </si>
  <si>
    <t>– zmiana stanu środków pienięznych z tytułu różnic kursowych</t>
  </si>
  <si>
    <t>G. Środki pieniężne na koniec okresu (F+D), w tym</t>
  </si>
  <si>
    <t>*</t>
  </si>
  <si>
    <t>sam kwartał 4/2012</t>
  </si>
  <si>
    <t>za okres 01.01.2013 - 30.09.2013</t>
  </si>
  <si>
    <t>sam kwartał 4/2013</t>
  </si>
  <si>
    <t>za okres 01.01.2012 - 30.09.2012</t>
  </si>
  <si>
    <t>Kapitał własny na dzień  01.01.2014 r.</t>
  </si>
  <si>
    <t>Emisja udziałów</t>
  </si>
  <si>
    <t>Koszty emisji udziałów</t>
  </si>
  <si>
    <t>Płatność w formie udziałów</t>
  </si>
  <si>
    <t>2014 PLN</t>
  </si>
  <si>
    <t>2014 EUR</t>
  </si>
  <si>
    <t>Wartość księgowa na udział (w zł)</t>
  </si>
  <si>
    <t>Zysk (strata) netto należny udziałowcom jenostki dominującej</t>
  </si>
  <si>
    <t>Zysk (strata) netto na jeden udział z działalności kontynuowanej (w zł)</t>
  </si>
  <si>
    <t>Zysk (strata) netto na jeden udział z działalności zaniechanej (w zł)</t>
  </si>
  <si>
    <t>Zysk (strata) netto na jeden udział (w zł)</t>
  </si>
  <si>
    <t>Kapitał własny na dzień  01.01.2015 r.</t>
  </si>
  <si>
    <t>I. Zysk (strata) netto</t>
  </si>
  <si>
    <t>za okres 01.01.2015 - 30.06.2015</t>
  </si>
  <si>
    <t>za okres 01.01.2014 - 30.06.2014</t>
  </si>
  <si>
    <t>za okres 01.04.2015 - 30.06.2015</t>
  </si>
  <si>
    <t>za okres 01.04.2014 - 30.06.2014</t>
  </si>
  <si>
    <t>stan na 30.06.2014 r.</t>
  </si>
  <si>
    <t>trzy miesiące zakończone 30.06.2015 r.</t>
  </si>
  <si>
    <t>Kapitał własny na dzień  30.06.2015 r.</t>
  </si>
  <si>
    <t>trzy miesiące zakończone 30.06.2014 r.</t>
  </si>
  <si>
    <t>Kapitał własny na dzień  30.06.2014 r.</t>
  </si>
  <si>
    <t>stan na 30.06.2015 r.</t>
  </si>
  <si>
    <t>2Q</t>
  </si>
  <si>
    <t>2015 PLN</t>
  </si>
  <si>
    <t>2015 EUR</t>
  </si>
  <si>
    <t>1-2Q</t>
  </si>
  <si>
    <t>2014PLN</t>
  </si>
  <si>
    <t>30.06</t>
  </si>
  <si>
    <t>(30.06.)</t>
  </si>
  <si>
    <t>1-2 Q</t>
  </si>
  <si>
    <t>1 - 2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</si>
</sst>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000"/>
    <numFmt numFmtId="165" formatCode="#,##0.0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9"/>
      <color rgb="FFC00000"/>
      <name val="Calibri"/>
      <family val="2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808080"/>
      </bottom>
      <diagonal/>
    </border>
    <border>
      <left/>
      <right style="double">
        <color theme="0" tint="-0.499984740745262"/>
      </right>
      <top/>
      <bottom style="double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3" fillId="4" borderId="2" xfId="2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" fontId="4" fillId="0" borderId="4" xfId="2" applyNumberFormat="1" applyFont="1" applyFill="1" applyBorder="1" applyAlignment="1">
      <alignment horizontal="right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5" fillId="4" borderId="2" xfId="2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9" fontId="3" fillId="4" borderId="2" xfId="2" applyNumberFormat="1" applyFont="1" applyFill="1" applyBorder="1" applyAlignment="1">
      <alignment horizontal="left" vertical="center" wrapText="1"/>
    </xf>
    <xf numFmtId="49" fontId="3" fillId="4" borderId="5" xfId="2" applyNumberFormat="1" applyFont="1" applyFill="1" applyBorder="1" applyAlignment="1">
      <alignment horizontal="left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49" fontId="3" fillId="5" borderId="2" xfId="2" applyNumberFormat="1" applyFont="1" applyFill="1" applyBorder="1" applyAlignment="1">
      <alignment vertical="center" wrapText="1"/>
    </xf>
    <xf numFmtId="0" fontId="3" fillId="5" borderId="2" xfId="0" applyFont="1" applyFill="1" applyBorder="1"/>
    <xf numFmtId="49" fontId="3" fillId="5" borderId="5" xfId="2" applyNumberFormat="1" applyFont="1" applyFill="1" applyBorder="1" applyAlignment="1">
      <alignment vertical="center" wrapText="1"/>
    </xf>
    <xf numFmtId="4" fontId="3" fillId="5" borderId="4" xfId="2" applyNumberFormat="1" applyFont="1" applyFill="1" applyBorder="1" applyAlignment="1">
      <alignment horizontal="right" vertical="center" wrapText="1"/>
    </xf>
    <xf numFmtId="4" fontId="3" fillId="5" borderId="7" xfId="2" applyNumberFormat="1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4" fontId="3" fillId="5" borderId="4" xfId="2" applyNumberFormat="1" applyFont="1" applyFill="1" applyBorder="1" applyAlignment="1">
      <alignment vertical="center" wrapText="1"/>
    </xf>
    <xf numFmtId="4" fontId="4" fillId="0" borderId="4" xfId="2" applyNumberFormat="1" applyFont="1" applyFill="1" applyBorder="1" applyAlignment="1">
      <alignment vertical="center" wrapText="1"/>
    </xf>
    <xf numFmtId="4" fontId="4" fillId="0" borderId="7" xfId="2" applyNumberFormat="1" applyFont="1" applyBorder="1"/>
    <xf numFmtId="0" fontId="4" fillId="0" borderId="2" xfId="2" applyFont="1" applyBorder="1"/>
    <xf numFmtId="0" fontId="4" fillId="4" borderId="5" xfId="2" applyFont="1" applyFill="1" applyBorder="1"/>
    <xf numFmtId="4" fontId="3" fillId="5" borderId="5" xfId="0" applyNumberFormat="1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 vertical="top"/>
    </xf>
    <xf numFmtId="0" fontId="8" fillId="5" borderId="24" xfId="0" applyFont="1" applyFill="1" applyBorder="1" applyAlignment="1">
      <alignment horizontal="center" vertical="top"/>
    </xf>
    <xf numFmtId="0" fontId="4" fillId="0" borderId="5" xfId="2" applyFont="1" applyBorder="1"/>
    <xf numFmtId="0" fontId="8" fillId="5" borderId="26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justify" vertical="center"/>
    </xf>
    <xf numFmtId="0" fontId="6" fillId="6" borderId="21" xfId="0" applyFont="1" applyFill="1" applyBorder="1" applyAlignment="1">
      <alignment horizontal="justify"/>
    </xf>
    <xf numFmtId="0" fontId="7" fillId="0" borderId="16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164" fontId="10" fillId="0" borderId="37" xfId="0" applyNumberFormat="1" applyFont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 vertical="top"/>
    </xf>
    <xf numFmtId="0" fontId="6" fillId="5" borderId="24" xfId="0" applyFont="1" applyFill="1" applyBorder="1" applyAlignment="1">
      <alignment horizontal="center" vertical="top"/>
    </xf>
    <xf numFmtId="0" fontId="6" fillId="8" borderId="27" xfId="0" applyFont="1" applyFill="1" applyBorder="1" applyAlignment="1">
      <alignment horizontal="center" vertical="top"/>
    </xf>
    <xf numFmtId="0" fontId="6" fillId="8" borderId="24" xfId="0" applyFont="1" applyFill="1" applyBorder="1" applyAlignment="1">
      <alignment horizontal="center" vertical="top"/>
    </xf>
    <xf numFmtId="4" fontId="0" fillId="0" borderId="0" xfId="0" applyNumberFormat="1"/>
    <xf numFmtId="0" fontId="4" fillId="0" borderId="35" xfId="3" applyFont="1" applyFill="1" applyBorder="1" applyAlignment="1">
      <alignment horizontal="left" vertical="center" wrapText="1" indent="8"/>
    </xf>
    <xf numFmtId="0" fontId="0" fillId="0" borderId="0" xfId="0" applyFill="1"/>
    <xf numFmtId="49" fontId="3" fillId="0" borderId="43" xfId="2" applyNumberFormat="1" applyFont="1" applyFill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/>
    <xf numFmtId="0" fontId="11" fillId="8" borderId="29" xfId="0" applyFont="1" applyFill="1" applyBorder="1"/>
    <xf numFmtId="0" fontId="3" fillId="5" borderId="32" xfId="3" applyFont="1" applyFill="1" applyBorder="1" applyAlignment="1">
      <alignment horizontal="left" vertical="center" wrapText="1"/>
    </xf>
    <xf numFmtId="0" fontId="3" fillId="0" borderId="32" xfId="3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4" fillId="0" borderId="32" xfId="3" applyFont="1" applyFill="1" applyBorder="1" applyAlignment="1">
      <alignment horizontal="left" vertical="center" wrapText="1" indent="4"/>
    </xf>
    <xf numFmtId="0" fontId="14" fillId="0" borderId="0" xfId="0" applyFont="1" applyFill="1" applyBorder="1" applyAlignment="1">
      <alignment horizontal="center" vertical="top"/>
    </xf>
    <xf numFmtId="0" fontId="3" fillId="5" borderId="32" xfId="3" applyFont="1" applyFill="1" applyBorder="1" applyAlignment="1">
      <alignment vertical="center" wrapText="1"/>
    </xf>
    <xf numFmtId="0" fontId="4" fillId="0" borderId="32" xfId="3" applyFont="1" applyFill="1" applyBorder="1" applyAlignment="1">
      <alignment horizontal="left" vertical="center" wrapText="1" indent="8"/>
    </xf>
    <xf numFmtId="0" fontId="13" fillId="5" borderId="34" xfId="0" applyFont="1" applyFill="1" applyBorder="1"/>
    <xf numFmtId="0" fontId="15" fillId="0" borderId="0" xfId="0" applyFont="1"/>
    <xf numFmtId="4" fontId="15" fillId="0" borderId="0" xfId="0" applyNumberFormat="1" applyFont="1"/>
    <xf numFmtId="43" fontId="0" fillId="0" borderId="0" xfId="4" applyFont="1"/>
    <xf numFmtId="0" fontId="3" fillId="2" borderId="42" xfId="2" applyFont="1" applyFill="1" applyBorder="1" applyAlignment="1">
      <alignment horizontal="center" vertical="center" wrapText="1"/>
    </xf>
    <xf numFmtId="4" fontId="3" fillId="4" borderId="9" xfId="2" applyNumberFormat="1" applyFont="1" applyFill="1" applyBorder="1" applyAlignment="1">
      <alignment horizontal="right" vertical="center" wrapText="1"/>
    </xf>
    <xf numFmtId="4" fontId="3" fillId="4" borderId="4" xfId="2" applyNumberFormat="1" applyFont="1" applyFill="1" applyBorder="1" applyAlignment="1">
      <alignment horizontal="right" vertical="center" wrapText="1"/>
    </xf>
    <xf numFmtId="4" fontId="3" fillId="4" borderId="7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2" applyNumberFormat="1" applyFont="1" applyFill="1" applyBorder="1" applyAlignment="1">
      <alignment horizontal="right" vertical="center" wrapText="1"/>
    </xf>
    <xf numFmtId="0" fontId="3" fillId="3" borderId="16" xfId="2" applyFont="1" applyFill="1" applyBorder="1" applyAlignment="1">
      <alignment horizontal="center" vertical="center" wrapText="1"/>
    </xf>
    <xf numFmtId="4" fontId="5" fillId="4" borderId="4" xfId="2" applyNumberFormat="1" applyFont="1" applyFill="1" applyBorder="1" applyAlignment="1">
      <alignment horizontal="right" vertical="center" wrapText="1"/>
    </xf>
    <xf numFmtId="4" fontId="4" fillId="0" borderId="3" xfId="2" applyNumberFormat="1" applyFont="1" applyFill="1" applyBorder="1" applyAlignment="1">
      <alignment horizontal="right" vertical="center" wrapText="1"/>
    </xf>
    <xf numFmtId="4" fontId="5" fillId="4" borderId="3" xfId="2" applyNumberFormat="1" applyFont="1" applyFill="1" applyBorder="1" applyAlignment="1">
      <alignment horizontal="right" vertical="center" wrapText="1"/>
    </xf>
    <xf numFmtId="4" fontId="5" fillId="4" borderId="7" xfId="2" applyNumberFormat="1" applyFont="1" applyFill="1" applyBorder="1" applyAlignment="1">
      <alignment horizontal="right" vertical="center" wrapText="1"/>
    </xf>
    <xf numFmtId="4" fontId="5" fillId="4" borderId="10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/>
    </xf>
    <xf numFmtId="4" fontId="5" fillId="4" borderId="6" xfId="2" applyNumberFormat="1" applyFont="1" applyFill="1" applyBorder="1" applyAlignment="1">
      <alignment horizontal="right" vertical="center" wrapText="1"/>
    </xf>
    <xf numFmtId="0" fontId="3" fillId="2" borderId="16" xfId="2" applyFont="1" applyFill="1" applyBorder="1" applyAlignment="1">
      <alignment horizontal="center" vertical="center" wrapText="1"/>
    </xf>
    <xf numFmtId="43" fontId="0" fillId="0" borderId="0" xfId="0" applyNumberFormat="1"/>
    <xf numFmtId="4" fontId="3" fillId="4" borderId="8" xfId="2" applyNumberFormat="1" applyFont="1" applyFill="1" applyBorder="1" applyAlignment="1">
      <alignment horizontal="right" vertical="center" wrapText="1"/>
    </xf>
    <xf numFmtId="4" fontId="3" fillId="4" borderId="3" xfId="2" applyNumberFormat="1" applyFont="1" applyFill="1" applyBorder="1" applyAlignment="1">
      <alignment horizontal="right" vertical="center" wrapText="1"/>
    </xf>
    <xf numFmtId="4" fontId="3" fillId="0" borderId="3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Fill="1" applyBorder="1" applyAlignment="1">
      <alignment horizontal="right" vertical="center" wrapText="1"/>
    </xf>
    <xf numFmtId="4" fontId="3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2" borderId="8" xfId="2" applyFont="1" applyFill="1" applyBorder="1" applyAlignment="1">
      <alignment horizontal="center" vertical="center" wrapText="1"/>
    </xf>
    <xf numFmtId="4" fontId="3" fillId="5" borderId="3" xfId="2" applyNumberFormat="1" applyFont="1" applyFill="1" applyBorder="1" applyAlignment="1">
      <alignment horizontal="right" vertical="center" wrapText="1"/>
    </xf>
    <xf numFmtId="4" fontId="3" fillId="5" borderId="6" xfId="2" applyNumberFormat="1" applyFont="1" applyFill="1" applyBorder="1" applyAlignment="1">
      <alignment horizontal="right" vertical="center" wrapText="1"/>
    </xf>
    <xf numFmtId="4" fontId="3" fillId="5" borderId="3" xfId="2" applyNumberFormat="1" applyFont="1" applyFill="1" applyBorder="1" applyAlignment="1">
      <alignment vertical="center" wrapText="1"/>
    </xf>
    <xf numFmtId="4" fontId="4" fillId="0" borderId="3" xfId="2" applyNumberFormat="1" applyFont="1" applyFill="1" applyBorder="1" applyAlignment="1">
      <alignment vertical="center" wrapText="1"/>
    </xf>
    <xf numFmtId="4" fontId="4" fillId="0" borderId="6" xfId="2" applyNumberFormat="1" applyFont="1" applyBorder="1"/>
    <xf numFmtId="4" fontId="7" fillId="0" borderId="21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2" fontId="7" fillId="0" borderId="20" xfId="1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2" fontId="7" fillId="6" borderId="20" xfId="1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center" wrapText="1"/>
    </xf>
    <xf numFmtId="4" fontId="7" fillId="6" borderId="21" xfId="0" applyNumberFormat="1" applyFont="1" applyFill="1" applyBorder="1" applyAlignment="1">
      <alignment horizontal="center" wrapText="1"/>
    </xf>
    <xf numFmtId="4" fontId="7" fillId="0" borderId="21" xfId="0" applyNumberFormat="1" applyFont="1" applyFill="1" applyBorder="1" applyAlignment="1">
      <alignment horizontal="right"/>
    </xf>
    <xf numFmtId="4" fontId="7" fillId="9" borderId="20" xfId="0" applyNumberFormat="1" applyFont="1" applyFill="1" applyBorder="1" applyAlignment="1">
      <alignment horizontal="center" wrapText="1"/>
    </xf>
    <xf numFmtId="0" fontId="3" fillId="5" borderId="46" xfId="3" applyFont="1" applyFill="1" applyBorder="1" applyAlignment="1">
      <alignment horizontal="left" vertical="center" wrapText="1"/>
    </xf>
    <xf numFmtId="4" fontId="4" fillId="0" borderId="48" xfId="4" applyNumberFormat="1" applyFont="1" applyBorder="1" applyAlignment="1">
      <alignment horizontal="center" vertical="center"/>
    </xf>
    <xf numFmtId="43" fontId="3" fillId="0" borderId="49" xfId="4" applyFont="1" applyFill="1" applyBorder="1" applyAlignment="1">
      <alignment vertical="center" wrapText="1"/>
    </xf>
    <xf numFmtId="43" fontId="4" fillId="0" borderId="48" xfId="4" applyFont="1" applyFill="1" applyBorder="1" applyAlignment="1">
      <alignment horizontal="right" vertical="center"/>
    </xf>
    <xf numFmtId="43" fontId="4" fillId="0" borderId="48" xfId="4" applyFont="1" applyBorder="1" applyAlignment="1">
      <alignment horizontal="right" vertical="center"/>
    </xf>
    <xf numFmtId="43" fontId="3" fillId="5" borderId="49" xfId="4" applyFont="1" applyFill="1" applyBorder="1" applyAlignment="1">
      <alignment vertical="center" wrapText="1"/>
    </xf>
    <xf numFmtId="43" fontId="4" fillId="5" borderId="48" xfId="4" applyFont="1" applyFill="1" applyBorder="1" applyAlignment="1">
      <alignment vertical="center"/>
    </xf>
    <xf numFmtId="43" fontId="4" fillId="0" borderId="48" xfId="4" applyFont="1" applyBorder="1" applyAlignment="1">
      <alignment vertical="center"/>
    </xf>
    <xf numFmtId="43" fontId="4" fillId="0" borderId="48" xfId="4" applyFont="1" applyBorder="1"/>
    <xf numFmtId="43" fontId="4" fillId="5" borderId="48" xfId="4" applyFont="1" applyFill="1" applyBorder="1"/>
    <xf numFmtId="43" fontId="3" fillId="5" borderId="49" xfId="4" applyFont="1" applyFill="1" applyBorder="1" applyAlignment="1">
      <alignment horizontal="left" vertical="center" wrapText="1"/>
    </xf>
    <xf numFmtId="43" fontId="3" fillId="5" borderId="48" xfId="4" applyFont="1" applyFill="1" applyBorder="1" applyAlignment="1">
      <alignment vertical="center"/>
    </xf>
    <xf numFmtId="43" fontId="4" fillId="0" borderId="50" xfId="4" applyFont="1" applyBorder="1" applyAlignment="1">
      <alignment vertical="center"/>
    </xf>
    <xf numFmtId="4" fontId="0" fillId="10" borderId="47" xfId="0" applyNumberFormat="1" applyFill="1" applyBorder="1"/>
    <xf numFmtId="0" fontId="13" fillId="5" borderId="51" xfId="0" applyFont="1" applyFill="1" applyBorder="1"/>
    <xf numFmtId="0" fontId="0" fillId="10" borderId="52" xfId="0" applyFill="1" applyBorder="1"/>
    <xf numFmtId="0" fontId="3" fillId="2" borderId="53" xfId="2" applyFont="1" applyFill="1" applyBorder="1" applyAlignment="1">
      <alignment horizontal="center" vertical="center" wrapText="1"/>
    </xf>
    <xf numFmtId="0" fontId="3" fillId="2" borderId="54" xfId="2" applyFont="1" applyFill="1" applyBorder="1" applyAlignment="1">
      <alignment horizontal="center" vertical="center" wrapText="1"/>
    </xf>
    <xf numFmtId="0" fontId="4" fillId="5" borderId="16" xfId="0" applyFont="1" applyFill="1" applyBorder="1"/>
    <xf numFmtId="165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3" fillId="5" borderId="2" xfId="0" applyNumberFormat="1" applyFont="1" applyFill="1" applyBorder="1" applyAlignment="1" applyProtection="1">
      <alignment horizontal="left" vertical="center" wrapText="1"/>
    </xf>
    <xf numFmtId="0" fontId="8" fillId="5" borderId="23" xfId="0" applyFont="1" applyFill="1" applyBorder="1" applyAlignment="1">
      <alignment horizontal="center" vertical="top"/>
    </xf>
    <xf numFmtId="4" fontId="0" fillId="0" borderId="0" xfId="0" applyNumberFormat="1"/>
    <xf numFmtId="49" fontId="3" fillId="2" borderId="8" xfId="2" applyNumberFormat="1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 wrapText="1"/>
    </xf>
    <xf numFmtId="4" fontId="3" fillId="4" borderId="4" xfId="2" applyNumberFormat="1" applyFont="1" applyFill="1" applyBorder="1" applyAlignment="1">
      <alignment horizontal="right" vertical="center" wrapText="1"/>
    </xf>
    <xf numFmtId="4" fontId="4" fillId="0" borderId="3" xfId="2" applyNumberFormat="1" applyFont="1" applyFill="1" applyBorder="1" applyAlignment="1">
      <alignment horizontal="right" vertical="center" wrapText="1"/>
    </xf>
    <xf numFmtId="4" fontId="3" fillId="5" borderId="3" xfId="0" applyNumberFormat="1" applyFont="1" applyFill="1" applyBorder="1" applyAlignment="1" applyProtection="1">
      <alignment horizontal="right" vertical="center"/>
    </xf>
    <xf numFmtId="4" fontId="3" fillId="5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3" fillId="5" borderId="6" xfId="0" applyNumberFormat="1" applyFont="1" applyFill="1" applyBorder="1" applyAlignment="1" applyProtection="1">
      <alignment horizontal="right" vertical="center"/>
    </xf>
    <xf numFmtId="4" fontId="3" fillId="5" borderId="7" xfId="0" applyNumberFormat="1" applyFont="1" applyFill="1" applyBorder="1" applyAlignment="1" applyProtection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center" wrapText="1"/>
    </xf>
    <xf numFmtId="0" fontId="0" fillId="0" borderId="0" xfId="0" applyBorder="1"/>
    <xf numFmtId="4" fontId="10" fillId="0" borderId="21" xfId="0" applyNumberFormat="1" applyFont="1" applyBorder="1"/>
    <xf numFmtId="4" fontId="10" fillId="6" borderId="21" xfId="0" applyNumberFormat="1" applyFont="1" applyFill="1" applyBorder="1"/>
    <xf numFmtId="4" fontId="7" fillId="0" borderId="20" xfId="0" applyNumberFormat="1" applyFont="1" applyFill="1" applyBorder="1" applyAlignment="1">
      <alignment horizontal="center" wrapText="1"/>
    </xf>
    <xf numFmtId="10" fontId="7" fillId="6" borderId="21" xfId="0" applyNumberFormat="1" applyFont="1" applyFill="1" applyBorder="1" applyAlignment="1">
      <alignment horizontal="center" vertical="center"/>
    </xf>
    <xf numFmtId="10" fontId="7" fillId="0" borderId="21" xfId="0" applyNumberFormat="1" applyFont="1" applyFill="1" applyBorder="1" applyAlignment="1">
      <alignment horizontal="center" vertical="center"/>
    </xf>
    <xf numFmtId="10" fontId="9" fillId="0" borderId="21" xfId="0" applyNumberFormat="1" applyFont="1" applyFill="1" applyBorder="1" applyAlignment="1">
      <alignment horizontal="center" vertical="center"/>
    </xf>
    <xf numFmtId="10" fontId="9" fillId="6" borderId="2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8" borderId="16" xfId="2" applyFont="1" applyFill="1" applyBorder="1" applyAlignment="1">
      <alignment horizontal="center" vertical="center" wrapText="1"/>
    </xf>
    <xf numFmtId="4" fontId="4" fillId="0" borderId="3" xfId="2" applyNumberFormat="1" applyFont="1" applyFill="1" applyBorder="1" applyAlignment="1">
      <alignment horizontal="right" vertical="center" wrapText="1"/>
    </xf>
    <xf numFmtId="164" fontId="10" fillId="0" borderId="34" xfId="0" applyNumberFormat="1" applyFont="1" applyBorder="1" applyAlignment="1">
      <alignment horizontal="center" vertical="center"/>
    </xf>
    <xf numFmtId="43" fontId="15" fillId="0" borderId="0" xfId="0" applyNumberFormat="1" applyFont="1"/>
    <xf numFmtId="4" fontId="3" fillId="4" borderId="55" xfId="2" applyNumberFormat="1" applyFont="1" applyFill="1" applyBorder="1" applyAlignment="1">
      <alignment horizontal="right" vertical="center" wrapText="1"/>
    </xf>
    <xf numFmtId="4" fontId="3" fillId="0" borderId="0" xfId="2" applyNumberFormat="1" applyFont="1" applyFill="1" applyBorder="1" applyAlignment="1">
      <alignment horizontal="right" vertical="center" wrapText="1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19" xfId="0" applyFont="1" applyFill="1" applyBorder="1" applyAlignment="1">
      <alignment horizontal="justify"/>
    </xf>
    <xf numFmtId="0" fontId="6" fillId="0" borderId="22" xfId="0" applyFont="1" applyFill="1" applyBorder="1" applyAlignment="1">
      <alignment horizontal="justify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justify" vertical="top"/>
    </xf>
    <xf numFmtId="0" fontId="6" fillId="0" borderId="22" xfId="0" applyFont="1" applyFill="1" applyBorder="1" applyAlignment="1">
      <alignment horizontal="justify" vertical="top"/>
    </xf>
    <xf numFmtId="0" fontId="6" fillId="0" borderId="29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 applyProtection="1">
      <alignment horizontal="right" vertical="center"/>
    </xf>
    <xf numFmtId="2" fontId="3" fillId="0" borderId="46" xfId="4" applyNumberFormat="1" applyFont="1" applyFill="1" applyBorder="1" applyAlignment="1">
      <alignment horizontal="right" vertical="center" wrapText="1"/>
    </xf>
    <xf numFmtId="2" fontId="3" fillId="0" borderId="16" xfId="4" applyNumberFormat="1" applyFont="1" applyBorder="1" applyAlignment="1">
      <alignment horizontal="right" vertical="center"/>
    </xf>
    <xf numFmtId="2" fontId="3" fillId="0" borderId="34" xfId="4" applyNumberFormat="1" applyFont="1" applyBorder="1" applyAlignment="1">
      <alignment horizontal="right" vertical="center"/>
    </xf>
    <xf numFmtId="2" fontId="4" fillId="0" borderId="46" xfId="4" applyNumberFormat="1" applyFont="1" applyFill="1" applyBorder="1" applyAlignment="1">
      <alignment horizontal="right" vertical="center" wrapText="1"/>
    </xf>
    <xf numFmtId="2" fontId="4" fillId="0" borderId="16" xfId="4" applyNumberFormat="1" applyFont="1" applyBorder="1" applyAlignment="1">
      <alignment horizontal="right" vertical="center"/>
    </xf>
    <xf numFmtId="2" fontId="4" fillId="0" borderId="34" xfId="4" applyNumberFormat="1" applyFont="1" applyFill="1" applyBorder="1" applyAlignment="1">
      <alignment horizontal="right" vertical="center"/>
    </xf>
    <xf numFmtId="2" fontId="4" fillId="0" borderId="34" xfId="4" applyNumberFormat="1" applyFont="1" applyBorder="1" applyAlignment="1">
      <alignment horizontal="right" vertical="center"/>
    </xf>
    <xf numFmtId="2" fontId="4" fillId="0" borderId="16" xfId="4" applyNumberFormat="1" applyFont="1" applyFill="1" applyBorder="1" applyAlignment="1">
      <alignment horizontal="right" vertical="center"/>
    </xf>
    <xf numFmtId="2" fontId="3" fillId="5" borderId="46" xfId="4" applyNumberFormat="1" applyFont="1" applyFill="1" applyBorder="1" applyAlignment="1">
      <alignment horizontal="right" vertical="center" wrapText="1"/>
    </xf>
    <xf numFmtId="2" fontId="4" fillId="5" borderId="16" xfId="4" applyNumberFormat="1" applyFont="1" applyFill="1" applyBorder="1" applyAlignment="1">
      <alignment horizontal="right" vertical="center"/>
    </xf>
    <xf numFmtId="2" fontId="4" fillId="5" borderId="34" xfId="4" applyNumberFormat="1" applyFont="1" applyFill="1" applyBorder="1" applyAlignment="1">
      <alignment horizontal="right" vertical="center"/>
    </xf>
    <xf numFmtId="2" fontId="3" fillId="0" borderId="46" xfId="4" applyNumberFormat="1" applyFont="1" applyFill="1" applyBorder="1" applyAlignment="1">
      <alignment vertical="center" wrapText="1"/>
    </xf>
    <xf numFmtId="2" fontId="4" fillId="0" borderId="46" xfId="4" applyNumberFormat="1" applyFont="1" applyFill="1" applyBorder="1" applyAlignment="1">
      <alignment vertical="center" wrapText="1"/>
    </xf>
    <xf numFmtId="2" fontId="4" fillId="0" borderId="16" xfId="4" applyNumberFormat="1" applyFont="1" applyBorder="1" applyAlignment="1">
      <alignment vertical="center"/>
    </xf>
    <xf numFmtId="2" fontId="4" fillId="0" borderId="34" xfId="4" applyNumberFormat="1" applyFont="1" applyBorder="1" applyAlignment="1">
      <alignment vertical="center"/>
    </xf>
    <xf numFmtId="2" fontId="4" fillId="0" borderId="16" xfId="4" applyNumberFormat="1" applyFont="1" applyBorder="1" applyAlignment="1"/>
    <xf numFmtId="2" fontId="4" fillId="0" borderId="34" xfId="4" applyNumberFormat="1" applyFont="1" applyBorder="1" applyAlignment="1"/>
    <xf numFmtId="2" fontId="3" fillId="5" borderId="46" xfId="4" applyNumberFormat="1" applyFont="1" applyFill="1" applyBorder="1" applyAlignment="1">
      <alignment vertical="center" wrapText="1"/>
    </xf>
    <xf numFmtId="2" fontId="4" fillId="5" borderId="16" xfId="4" applyNumberFormat="1" applyFont="1" applyFill="1" applyBorder="1" applyAlignment="1"/>
    <xf numFmtId="2" fontId="4" fillId="5" borderId="34" xfId="4" applyNumberFormat="1" applyFont="1" applyFill="1" applyBorder="1" applyAlignment="1"/>
    <xf numFmtId="2" fontId="3" fillId="5" borderId="34" xfId="4" applyNumberFormat="1" applyFont="1" applyFill="1" applyBorder="1" applyAlignment="1">
      <alignment vertical="center"/>
    </xf>
    <xf numFmtId="2" fontId="3" fillId="5" borderId="16" xfId="4" applyNumberFormat="1" applyFont="1" applyFill="1" applyBorder="1" applyAlignment="1">
      <alignment vertical="center"/>
    </xf>
    <xf numFmtId="2" fontId="4" fillId="0" borderId="38" xfId="4" applyNumberFormat="1" applyFont="1" applyFill="1" applyBorder="1" applyAlignment="1">
      <alignment vertical="center" wrapText="1"/>
    </xf>
    <xf numFmtId="2" fontId="4" fillId="0" borderId="36" xfId="4" applyNumberFormat="1" applyFont="1" applyBorder="1" applyAlignment="1">
      <alignment vertical="center"/>
    </xf>
    <xf numFmtId="2" fontId="4" fillId="0" borderId="37" xfId="4" applyNumberFormat="1" applyFont="1" applyBorder="1" applyAlignment="1">
      <alignment vertical="center"/>
    </xf>
  </cellXfs>
  <cellStyles count="15">
    <cellStyle name="Dziesiętny" xfId="4" builtinId="3"/>
    <cellStyle name="Dziesiętny 2" xfId="6"/>
    <cellStyle name="Dziesiętny 2 2" xfId="8"/>
    <cellStyle name="Dziesiętny 2 2 2" xfId="14"/>
    <cellStyle name="Dziesiętny 2 3" xfId="12"/>
    <cellStyle name="Dziesiętny 3" xfId="5"/>
    <cellStyle name="Dziesiętny 3 2" xfId="11"/>
    <cellStyle name="Dziesiętny 4" xfId="7"/>
    <cellStyle name="Dziesiętny 4 2" xfId="13"/>
    <cellStyle name="Dziesiętny 5" xfId="9"/>
    <cellStyle name="Dziesiętny 6" xfId="10"/>
    <cellStyle name="Normalny" xfId="0" builtinId="0"/>
    <cellStyle name="Normalny_bilans_przekształceń" xfId="2"/>
    <cellStyle name="Normalny_Skonsolidowane sprawozdanie finansowe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topLeftCell="A28" workbookViewId="0"/>
  </sheetViews>
  <sheetFormatPr defaultRowHeight="15" x14ac:dyDescent="0.25"/>
  <cols>
    <col min="1" max="1" width="4.140625" customWidth="1"/>
    <col min="2" max="2" width="53.28515625" bestFit="1" customWidth="1"/>
    <col min="3" max="4" width="9.7109375" style="58" bestFit="1" customWidth="1"/>
    <col min="5" max="5" width="10.85546875" style="58" bestFit="1" customWidth="1"/>
    <col min="6" max="6" width="12" style="58" customWidth="1"/>
    <col min="9" max="9" width="10.140625" bestFit="1" customWidth="1"/>
  </cols>
  <sheetData>
    <row r="1" spans="2:9" ht="15.75" thickBot="1" x14ac:dyDescent="0.3"/>
    <row r="2" spans="2:9" ht="16.5" thickTop="1" thickBot="1" x14ac:dyDescent="0.3">
      <c r="C2" s="167" t="s">
        <v>25</v>
      </c>
      <c r="D2" s="168"/>
      <c r="E2" s="168"/>
      <c r="F2" s="169"/>
    </row>
    <row r="3" spans="2:9" ht="34.5" thickTop="1" x14ac:dyDescent="0.25">
      <c r="B3" s="12"/>
      <c r="C3" s="77" t="s">
        <v>166</v>
      </c>
      <c r="D3" s="77" t="s">
        <v>167</v>
      </c>
      <c r="E3" s="85" t="s">
        <v>164</v>
      </c>
      <c r="F3" s="72" t="s">
        <v>165</v>
      </c>
    </row>
    <row r="4" spans="2:9" x14ac:dyDescent="0.25">
      <c r="B4" s="2" t="s">
        <v>0</v>
      </c>
      <c r="C4" s="87">
        <v>27242.880000000001</v>
      </c>
      <c r="D4" s="73">
        <v>25527.61</v>
      </c>
      <c r="E4" s="87">
        <v>53040.3</v>
      </c>
      <c r="F4" s="73">
        <v>53930.11</v>
      </c>
      <c r="G4" s="160"/>
    </row>
    <row r="5" spans="2:9" x14ac:dyDescent="0.25">
      <c r="B5" s="3" t="s">
        <v>1</v>
      </c>
      <c r="C5" s="79">
        <v>24656.720000000001</v>
      </c>
      <c r="D5" s="4">
        <v>20245.870000000003</v>
      </c>
      <c r="E5" s="79">
        <v>47808.37</v>
      </c>
      <c r="F5" s="4">
        <v>42857.97</v>
      </c>
      <c r="G5" s="160"/>
    </row>
    <row r="6" spans="2:9" x14ac:dyDescent="0.25">
      <c r="B6" s="3" t="s">
        <v>2</v>
      </c>
      <c r="C6" s="139">
        <v>2586.1600000000003</v>
      </c>
      <c r="D6" s="4">
        <v>5281.74</v>
      </c>
      <c r="E6" s="79">
        <v>5231.93</v>
      </c>
      <c r="F6" s="4">
        <v>11072.14</v>
      </c>
      <c r="G6" s="160"/>
    </row>
    <row r="7" spans="2:9" x14ac:dyDescent="0.25">
      <c r="B7" s="2" t="s">
        <v>3</v>
      </c>
      <c r="C7" s="87">
        <v>16119.310000000001</v>
      </c>
      <c r="D7" s="73">
        <v>17351.55</v>
      </c>
      <c r="E7" s="87">
        <v>33204.68</v>
      </c>
      <c r="F7" s="73">
        <v>37289.06</v>
      </c>
    </row>
    <row r="8" spans="2:9" x14ac:dyDescent="0.25">
      <c r="B8" s="3" t="s">
        <v>4</v>
      </c>
      <c r="C8" s="79">
        <v>14099.550000000001</v>
      </c>
      <c r="D8" s="4">
        <v>14437.43</v>
      </c>
      <c r="E8" s="79">
        <v>29013.88</v>
      </c>
      <c r="F8" s="4">
        <v>29302.7</v>
      </c>
    </row>
    <row r="9" spans="2:9" x14ac:dyDescent="0.25">
      <c r="B9" s="3" t="s">
        <v>5</v>
      </c>
      <c r="C9" s="139">
        <v>2019.7600000000002</v>
      </c>
      <c r="D9" s="4">
        <v>2914.12</v>
      </c>
      <c r="E9" s="79">
        <v>4190.8</v>
      </c>
      <c r="F9" s="4">
        <v>7986.36</v>
      </c>
    </row>
    <row r="10" spans="2:9" x14ac:dyDescent="0.25">
      <c r="B10" s="9" t="s">
        <v>6</v>
      </c>
      <c r="C10" s="88">
        <v>11123.57</v>
      </c>
      <c r="D10" s="74">
        <v>8176.0600000000013</v>
      </c>
      <c r="E10" s="88">
        <v>19835.620000000003</v>
      </c>
      <c r="F10" s="74">
        <v>16641.050000000003</v>
      </c>
      <c r="G10" s="166"/>
      <c r="H10" s="166"/>
      <c r="I10" s="129"/>
    </row>
    <row r="11" spans="2:9" x14ac:dyDescent="0.25">
      <c r="B11" s="3" t="s">
        <v>7</v>
      </c>
      <c r="C11" s="79">
        <v>0</v>
      </c>
      <c r="D11" s="4">
        <v>0</v>
      </c>
      <c r="E11" s="79">
        <v>0</v>
      </c>
      <c r="F11" s="4">
        <v>0</v>
      </c>
    </row>
    <row r="12" spans="2:9" x14ac:dyDescent="0.25">
      <c r="B12" s="5" t="s">
        <v>8</v>
      </c>
      <c r="C12" s="139">
        <v>279.26</v>
      </c>
      <c r="D12" s="4">
        <v>124.71</v>
      </c>
      <c r="E12" s="79">
        <v>700.15</v>
      </c>
      <c r="F12" s="4">
        <v>232.92</v>
      </c>
    </row>
    <row r="13" spans="2:9" x14ac:dyDescent="0.25">
      <c r="B13" s="5" t="s">
        <v>9</v>
      </c>
      <c r="C13" s="139">
        <v>6101.9100000000008</v>
      </c>
      <c r="D13" s="4">
        <v>4506.3799999999992</v>
      </c>
      <c r="E13" s="79">
        <v>11106.87</v>
      </c>
      <c r="F13" s="4">
        <v>8684.65</v>
      </c>
    </row>
    <row r="14" spans="2:9" x14ac:dyDescent="0.25">
      <c r="B14" s="5" t="s">
        <v>10</v>
      </c>
      <c r="C14" s="139">
        <v>3672.93</v>
      </c>
      <c r="D14" s="4">
        <v>2791.56</v>
      </c>
      <c r="E14" s="79">
        <v>6977.24</v>
      </c>
      <c r="F14" s="4">
        <v>5889.38</v>
      </c>
    </row>
    <row r="15" spans="2:9" x14ac:dyDescent="0.25">
      <c r="B15" s="5" t="s">
        <v>11</v>
      </c>
      <c r="C15" s="139">
        <v>0</v>
      </c>
      <c r="D15" s="4">
        <v>0</v>
      </c>
      <c r="E15" s="79">
        <v>0</v>
      </c>
      <c r="F15" s="4">
        <v>0</v>
      </c>
    </row>
    <row r="16" spans="2:9" x14ac:dyDescent="0.25">
      <c r="B16" s="5" t="s">
        <v>12</v>
      </c>
      <c r="C16" s="139">
        <v>41.029999999999994</v>
      </c>
      <c r="D16" s="4">
        <v>33.730000000000004</v>
      </c>
      <c r="E16" s="79">
        <v>102.71</v>
      </c>
      <c r="F16" s="4">
        <v>53.92</v>
      </c>
    </row>
    <row r="17" spans="2:9" x14ac:dyDescent="0.25">
      <c r="B17" s="9" t="s">
        <v>13</v>
      </c>
      <c r="C17" s="88">
        <v>1586.9599999999994</v>
      </c>
      <c r="D17" s="74">
        <v>969.10000000000127</v>
      </c>
      <c r="E17" s="88">
        <v>2348.9500000000035</v>
      </c>
      <c r="F17" s="74">
        <v>2246.0200000000013</v>
      </c>
      <c r="G17" s="166"/>
      <c r="H17" s="166"/>
      <c r="I17" s="54"/>
    </row>
    <row r="18" spans="2:9" x14ac:dyDescent="0.25">
      <c r="B18" s="5" t="s">
        <v>14</v>
      </c>
      <c r="C18" s="79">
        <v>-189.77</v>
      </c>
      <c r="D18" s="4">
        <v>0.96999999999999975</v>
      </c>
      <c r="E18" s="79">
        <v>10.039999999999999</v>
      </c>
      <c r="F18" s="4">
        <v>4.01</v>
      </c>
    </row>
    <row r="19" spans="2:9" x14ac:dyDescent="0.25">
      <c r="B19" s="5" t="s">
        <v>15</v>
      </c>
      <c r="C19" s="139">
        <v>210.03</v>
      </c>
      <c r="D19" s="4">
        <v>285.83</v>
      </c>
      <c r="E19" s="79">
        <v>359.06</v>
      </c>
      <c r="F19" s="4">
        <v>499.33</v>
      </c>
      <c r="G19" s="54"/>
    </row>
    <row r="20" spans="2:9" ht="22.5" x14ac:dyDescent="0.25">
      <c r="B20" s="5" t="s">
        <v>16</v>
      </c>
      <c r="C20" s="139">
        <v>0</v>
      </c>
      <c r="D20" s="4">
        <v>0</v>
      </c>
      <c r="E20" s="79">
        <v>0</v>
      </c>
      <c r="F20" s="4">
        <v>0</v>
      </c>
    </row>
    <row r="21" spans="2:9" x14ac:dyDescent="0.25">
      <c r="B21" s="9" t="s">
        <v>17</v>
      </c>
      <c r="C21" s="88">
        <v>1187.1599999999994</v>
      </c>
      <c r="D21" s="138">
        <v>684.24000000000137</v>
      </c>
      <c r="E21" s="88">
        <v>1999.9300000000035</v>
      </c>
      <c r="F21" s="74">
        <v>1750.7000000000016</v>
      </c>
    </row>
    <row r="22" spans="2:9" x14ac:dyDescent="0.25">
      <c r="B22" s="5" t="s">
        <v>18</v>
      </c>
      <c r="C22" s="79">
        <v>0</v>
      </c>
      <c r="D22" s="4">
        <v>0</v>
      </c>
      <c r="E22" s="79">
        <v>0</v>
      </c>
      <c r="F22" s="4">
        <v>0</v>
      </c>
    </row>
    <row r="23" spans="2:9" x14ac:dyDescent="0.25">
      <c r="B23" s="57" t="s">
        <v>19</v>
      </c>
      <c r="C23" s="139">
        <v>0</v>
      </c>
      <c r="D23" s="4">
        <v>0</v>
      </c>
      <c r="E23" s="79">
        <v>0</v>
      </c>
      <c r="F23" s="4">
        <v>0</v>
      </c>
    </row>
    <row r="24" spans="2:9" x14ac:dyDescent="0.25">
      <c r="B24" s="9" t="s">
        <v>20</v>
      </c>
      <c r="C24" s="88">
        <v>1187.1599999999994</v>
      </c>
      <c r="D24" s="138">
        <v>684.24000000000137</v>
      </c>
      <c r="E24" s="165">
        <v>1999.9300000000035</v>
      </c>
      <c r="F24" s="138">
        <v>1750.7000000000016</v>
      </c>
    </row>
    <row r="25" spans="2:9" x14ac:dyDescent="0.25">
      <c r="B25" s="2" t="s">
        <v>21</v>
      </c>
      <c r="C25" s="88">
        <v>0</v>
      </c>
      <c r="D25" s="138">
        <v>0</v>
      </c>
      <c r="E25" s="165">
        <v>0</v>
      </c>
      <c r="F25" s="138">
        <v>0</v>
      </c>
    </row>
    <row r="26" spans="2:9" x14ac:dyDescent="0.25">
      <c r="B26" s="9" t="s">
        <v>22</v>
      </c>
      <c r="C26" s="88">
        <v>1187.1599999999994</v>
      </c>
      <c r="D26" s="138">
        <v>684.24000000000137</v>
      </c>
      <c r="E26" s="165">
        <v>1999.9300000000035</v>
      </c>
      <c r="F26" s="88">
        <v>1750.7000000000016</v>
      </c>
    </row>
    <row r="27" spans="2:9" ht="16.5" customHeight="1" x14ac:dyDescent="0.25">
      <c r="B27" s="57" t="s">
        <v>158</v>
      </c>
      <c r="C27" s="90">
        <v>1187.1599999999994</v>
      </c>
      <c r="D27" s="4">
        <v>684.24000000000137</v>
      </c>
      <c r="E27" s="79">
        <v>1999.9300000000035</v>
      </c>
      <c r="F27" s="4">
        <v>1750.7000000000016</v>
      </c>
    </row>
    <row r="28" spans="2:9" x14ac:dyDescent="0.25">
      <c r="B28" s="57" t="s">
        <v>19</v>
      </c>
      <c r="C28" s="90">
        <v>0</v>
      </c>
      <c r="D28" s="4">
        <v>0</v>
      </c>
      <c r="E28" s="79">
        <v>0</v>
      </c>
      <c r="F28" s="4">
        <v>0</v>
      </c>
    </row>
    <row r="29" spans="2:9" x14ac:dyDescent="0.25">
      <c r="B29" s="7" t="s">
        <v>161</v>
      </c>
      <c r="C29" s="88">
        <v>21.048936170212755</v>
      </c>
      <c r="D29" s="74">
        <v>12.131914893617045</v>
      </c>
      <c r="E29" s="88">
        <v>35.45975177304971</v>
      </c>
      <c r="F29" s="74">
        <v>31.040780141843999</v>
      </c>
    </row>
    <row r="30" spans="2:9" x14ac:dyDescent="0.25">
      <c r="B30" s="8" t="s">
        <v>23</v>
      </c>
      <c r="C30" s="89">
        <v>21.048936170212755</v>
      </c>
      <c r="D30" s="76">
        <v>12.131914893617045</v>
      </c>
      <c r="E30" s="89">
        <v>35.45975177304971</v>
      </c>
      <c r="F30" s="76">
        <v>31.040780141843999</v>
      </c>
    </row>
    <row r="31" spans="2:9" x14ac:dyDescent="0.25">
      <c r="B31" s="8" t="s">
        <v>24</v>
      </c>
      <c r="C31" s="89">
        <v>21.048936170212755</v>
      </c>
      <c r="D31" s="76">
        <v>12.131914893617045</v>
      </c>
      <c r="E31" s="89">
        <v>35.45975177304971</v>
      </c>
      <c r="F31" s="76">
        <v>31.040780141843999</v>
      </c>
    </row>
    <row r="32" spans="2:9" ht="22.5" x14ac:dyDescent="0.25">
      <c r="B32" s="9" t="s">
        <v>159</v>
      </c>
      <c r="C32" s="88">
        <v>21.048936170212755</v>
      </c>
      <c r="D32" s="74">
        <v>12.131914893617045</v>
      </c>
      <c r="E32" s="88">
        <v>35.45975177304971</v>
      </c>
      <c r="F32" s="74">
        <v>31.040780141843999</v>
      </c>
      <c r="G32" s="56"/>
    </row>
    <row r="33" spans="2:7" x14ac:dyDescent="0.25">
      <c r="B33" s="3" t="s">
        <v>23</v>
      </c>
      <c r="C33" s="89">
        <v>21.048936170212755</v>
      </c>
      <c r="D33" s="76">
        <v>12.131914893617045</v>
      </c>
      <c r="E33" s="89">
        <v>35.45975177304971</v>
      </c>
      <c r="F33" s="76">
        <v>31.040780141843999</v>
      </c>
      <c r="G33" s="56"/>
    </row>
    <row r="34" spans="2:7" x14ac:dyDescent="0.25">
      <c r="B34" s="3" t="s">
        <v>24</v>
      </c>
      <c r="C34" s="89">
        <v>21.048936170212755</v>
      </c>
      <c r="D34" s="76">
        <v>12.131914893617045</v>
      </c>
      <c r="E34" s="89">
        <v>35.45975177304971</v>
      </c>
      <c r="F34" s="76">
        <v>31.040780141843999</v>
      </c>
      <c r="G34" s="56"/>
    </row>
    <row r="35" spans="2:7" ht="23.25" thickBot="1" x14ac:dyDescent="0.3">
      <c r="B35" s="10" t="s">
        <v>160</v>
      </c>
      <c r="C35" s="91">
        <v>0</v>
      </c>
      <c r="D35" s="75">
        <v>0</v>
      </c>
      <c r="E35" s="88">
        <v>35.45975177304971</v>
      </c>
      <c r="F35" s="74">
        <v>31.040780141843999</v>
      </c>
      <c r="G35" s="56"/>
    </row>
    <row r="36" spans="2:7" ht="15.75" thickTop="1" x14ac:dyDescent="0.25"/>
  </sheetData>
  <mergeCells count="1">
    <mergeCell ref="C2:F2"/>
  </mergeCells>
  <pageMargins left="0.11811023622047245" right="0.11811023622047245" top="0.15748031496062992" bottom="0.15748031496062992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workbookViewId="0"/>
  </sheetViews>
  <sheetFormatPr defaultRowHeight="15" x14ac:dyDescent="0.25"/>
  <cols>
    <col min="2" max="2" width="61.7109375" customWidth="1"/>
    <col min="3" max="6" width="12.5703125" style="58" customWidth="1"/>
    <col min="7" max="7" width="9.140625" style="58"/>
  </cols>
  <sheetData>
    <row r="1" spans="2:6" ht="15.75" thickBot="1" x14ac:dyDescent="0.3"/>
    <row r="2" spans="2:6" ht="16.5" thickTop="1" thickBot="1" x14ac:dyDescent="0.3">
      <c r="C2" s="167" t="s">
        <v>25</v>
      </c>
      <c r="D2" s="168"/>
      <c r="E2" s="168"/>
      <c r="F2" s="169"/>
    </row>
    <row r="3" spans="2:6" ht="36.75" customHeight="1" thickTop="1" x14ac:dyDescent="0.25">
      <c r="B3" s="1"/>
      <c r="C3" s="77" t="s">
        <v>166</v>
      </c>
      <c r="D3" s="77" t="s">
        <v>167</v>
      </c>
      <c r="E3" s="85" t="s">
        <v>164</v>
      </c>
      <c r="F3" s="72" t="s">
        <v>165</v>
      </c>
    </row>
    <row r="4" spans="2:6" x14ac:dyDescent="0.25">
      <c r="B4" s="6" t="s">
        <v>22</v>
      </c>
      <c r="C4" s="82">
        <v>1187.1599999999994</v>
      </c>
      <c r="D4" s="82">
        <v>684.24000000000137</v>
      </c>
      <c r="E4" s="80">
        <v>1999.9300000000035</v>
      </c>
      <c r="F4" s="78">
        <v>1750.7000000000016</v>
      </c>
    </row>
    <row r="5" spans="2:6" x14ac:dyDescent="0.25">
      <c r="B5" s="5" t="s">
        <v>70</v>
      </c>
      <c r="C5" s="79">
        <v>0</v>
      </c>
      <c r="D5" s="4">
        <v>0</v>
      </c>
      <c r="E5" s="79">
        <v>0</v>
      </c>
      <c r="F5" s="79">
        <v>0</v>
      </c>
    </row>
    <row r="6" spans="2:6" ht="22.5" x14ac:dyDescent="0.25">
      <c r="B6" s="5" t="s">
        <v>71</v>
      </c>
      <c r="C6" s="79">
        <v>0</v>
      </c>
      <c r="D6" s="4">
        <v>0</v>
      </c>
      <c r="E6" s="79">
        <v>0</v>
      </c>
      <c r="F6" s="79">
        <v>0</v>
      </c>
    </row>
    <row r="7" spans="2:6" ht="22.5" x14ac:dyDescent="0.25">
      <c r="B7" s="5" t="s">
        <v>72</v>
      </c>
      <c r="C7" s="79">
        <v>0</v>
      </c>
      <c r="D7" s="4">
        <v>0</v>
      </c>
      <c r="E7" s="79">
        <v>0</v>
      </c>
      <c r="F7" s="79">
        <v>0</v>
      </c>
    </row>
    <row r="8" spans="2:6" x14ac:dyDescent="0.25">
      <c r="B8" s="5" t="s">
        <v>73</v>
      </c>
      <c r="C8" s="79">
        <v>0</v>
      </c>
      <c r="D8" s="4">
        <v>0</v>
      </c>
      <c r="E8" s="79">
        <v>0</v>
      </c>
      <c r="F8" s="79">
        <v>0</v>
      </c>
    </row>
    <row r="9" spans="2:6" x14ac:dyDescent="0.25">
      <c r="B9" s="5" t="s">
        <v>74</v>
      </c>
      <c r="C9" s="79">
        <v>0</v>
      </c>
      <c r="D9" s="4">
        <v>0</v>
      </c>
      <c r="E9" s="79">
        <v>0</v>
      </c>
      <c r="F9" s="79">
        <v>0</v>
      </c>
    </row>
    <row r="10" spans="2:6" x14ac:dyDescent="0.25">
      <c r="B10" s="5" t="s">
        <v>75</v>
      </c>
      <c r="C10" s="79">
        <v>0</v>
      </c>
      <c r="D10" s="4">
        <v>0</v>
      </c>
      <c r="E10" s="79">
        <v>0</v>
      </c>
      <c r="F10" s="79">
        <v>0</v>
      </c>
    </row>
    <row r="11" spans="2:6" x14ac:dyDescent="0.25">
      <c r="B11" s="6" t="s">
        <v>76</v>
      </c>
      <c r="C11" s="82">
        <v>1187.1599999999994</v>
      </c>
      <c r="D11" s="82">
        <v>684.24000000000137</v>
      </c>
      <c r="E11" s="80">
        <v>1999.9300000000035</v>
      </c>
      <c r="F11" s="80">
        <v>1750.7000000000016</v>
      </c>
    </row>
    <row r="12" spans="2:6" x14ac:dyDescent="0.25">
      <c r="B12" s="23" t="s">
        <v>77</v>
      </c>
      <c r="C12" s="83">
        <v>0</v>
      </c>
      <c r="D12" s="83">
        <v>0</v>
      </c>
      <c r="E12" s="79">
        <v>0</v>
      </c>
      <c r="F12" s="4">
        <v>0</v>
      </c>
    </row>
    <row r="13" spans="2:6" ht="15.75" thickBot="1" x14ac:dyDescent="0.3">
      <c r="B13" s="24" t="s">
        <v>78</v>
      </c>
      <c r="C13" s="84">
        <v>1187.1599999999994</v>
      </c>
      <c r="D13" s="81">
        <v>684.24000000000137</v>
      </c>
      <c r="E13" s="84">
        <v>1999.9300000000035</v>
      </c>
      <c r="F13" s="81">
        <v>1750.7000000000016</v>
      </c>
    </row>
    <row r="14" spans="2:6" ht="15.75" thickTop="1" x14ac:dyDescent="0.25"/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topLeftCell="A43" zoomScaleNormal="100" workbookViewId="0">
      <selection activeCell="C59" sqref="C59:D59"/>
    </sheetView>
  </sheetViews>
  <sheetFormatPr defaultRowHeight="15" x14ac:dyDescent="0.25"/>
  <cols>
    <col min="1" max="1" width="4.42578125" customWidth="1"/>
    <col min="2" max="2" width="55.42578125" customWidth="1"/>
    <col min="3" max="4" width="13.140625" style="69" customWidth="1"/>
    <col min="5" max="5" width="19" customWidth="1"/>
  </cols>
  <sheetData>
    <row r="1" spans="2:5" ht="15.75" thickBot="1" x14ac:dyDescent="0.3"/>
    <row r="2" spans="2:5" ht="16.5" thickTop="1" thickBot="1" x14ac:dyDescent="0.3">
      <c r="C2" s="170" t="s">
        <v>25</v>
      </c>
      <c r="D2" s="171"/>
    </row>
    <row r="3" spans="2:5" ht="25.5" customHeight="1" thickTop="1" x14ac:dyDescent="0.25">
      <c r="B3" s="1" t="s">
        <v>46</v>
      </c>
      <c r="C3" s="92" t="s">
        <v>173</v>
      </c>
      <c r="D3" s="11" t="s">
        <v>168</v>
      </c>
    </row>
    <row r="4" spans="2:5" x14ac:dyDescent="0.25">
      <c r="B4" s="13" t="s">
        <v>26</v>
      </c>
      <c r="C4" s="93">
        <v>38117.01</v>
      </c>
      <c r="D4" s="16">
        <v>33407.520000000004</v>
      </c>
      <c r="E4" s="54"/>
    </row>
    <row r="5" spans="2:5" x14ac:dyDescent="0.25">
      <c r="B5" s="5" t="s">
        <v>27</v>
      </c>
      <c r="C5" s="79">
        <v>32080.45</v>
      </c>
      <c r="D5" s="4">
        <v>29599.22</v>
      </c>
    </row>
    <row r="6" spans="2:5" x14ac:dyDescent="0.25">
      <c r="B6" s="5" t="s">
        <v>28</v>
      </c>
      <c r="C6" s="79">
        <v>3877.52</v>
      </c>
      <c r="D6" s="4">
        <v>1790.22</v>
      </c>
    </row>
    <row r="7" spans="2:5" x14ac:dyDescent="0.25">
      <c r="B7" s="5" t="s">
        <v>29</v>
      </c>
      <c r="C7" s="79">
        <v>0</v>
      </c>
      <c r="D7" s="4">
        <v>0</v>
      </c>
    </row>
    <row r="8" spans="2:5" x14ac:dyDescent="0.25">
      <c r="B8" s="5" t="s">
        <v>30</v>
      </c>
      <c r="C8" s="162">
        <v>0</v>
      </c>
      <c r="D8" s="4">
        <v>0</v>
      </c>
    </row>
    <row r="9" spans="2:5" x14ac:dyDescent="0.25">
      <c r="B9" s="5" t="s">
        <v>31</v>
      </c>
      <c r="C9" s="79">
        <v>0</v>
      </c>
      <c r="D9" s="4">
        <v>0</v>
      </c>
    </row>
    <row r="10" spans="2:5" x14ac:dyDescent="0.25">
      <c r="B10" s="5" t="s">
        <v>32</v>
      </c>
      <c r="C10" s="79">
        <v>0</v>
      </c>
      <c r="D10" s="4">
        <v>0</v>
      </c>
    </row>
    <row r="11" spans="2:5" x14ac:dyDescent="0.25">
      <c r="B11" s="5" t="s">
        <v>33</v>
      </c>
      <c r="C11" s="139">
        <v>2159.04</v>
      </c>
      <c r="D11" s="4">
        <v>2018.08</v>
      </c>
    </row>
    <row r="12" spans="2:5" x14ac:dyDescent="0.25">
      <c r="B12" s="5" t="s">
        <v>34</v>
      </c>
      <c r="C12" s="139">
        <v>0</v>
      </c>
      <c r="D12" s="4">
        <v>0</v>
      </c>
    </row>
    <row r="13" spans="2:5" x14ac:dyDescent="0.25">
      <c r="B13" s="14" t="s">
        <v>35</v>
      </c>
      <c r="C13" s="93">
        <v>44956.179999999993</v>
      </c>
      <c r="D13" s="16">
        <v>44236.3</v>
      </c>
      <c r="E13" s="54"/>
    </row>
    <row r="14" spans="2:5" x14ac:dyDescent="0.25">
      <c r="B14" s="5" t="s">
        <v>36</v>
      </c>
      <c r="C14" s="139">
        <v>25018.82</v>
      </c>
      <c r="D14" s="4">
        <v>25109.73</v>
      </c>
    </row>
    <row r="15" spans="2:5" x14ac:dyDescent="0.25">
      <c r="B15" s="5" t="s">
        <v>37</v>
      </c>
      <c r="C15" s="139">
        <v>16256.49</v>
      </c>
      <c r="D15" s="4">
        <v>17222.21</v>
      </c>
    </row>
    <row r="16" spans="2:5" x14ac:dyDescent="0.25">
      <c r="B16" s="5" t="s">
        <v>38</v>
      </c>
      <c r="C16" s="139">
        <v>0</v>
      </c>
      <c r="D16" s="4">
        <v>0</v>
      </c>
    </row>
    <row r="17" spans="2:5" x14ac:dyDescent="0.25">
      <c r="B17" s="5" t="s">
        <v>39</v>
      </c>
      <c r="C17" s="139">
        <v>2036.13</v>
      </c>
      <c r="D17" s="4">
        <v>1080.3000000000002</v>
      </c>
    </row>
    <row r="18" spans="2:5" x14ac:dyDescent="0.25">
      <c r="B18" s="5" t="s">
        <v>40</v>
      </c>
      <c r="C18" s="79">
        <v>0</v>
      </c>
      <c r="D18" s="4">
        <v>0</v>
      </c>
    </row>
    <row r="19" spans="2:5" ht="22.5" x14ac:dyDescent="0.25">
      <c r="B19" s="5" t="s">
        <v>41</v>
      </c>
      <c r="C19" s="79">
        <v>0</v>
      </c>
      <c r="D19" s="4">
        <v>0</v>
      </c>
    </row>
    <row r="20" spans="2:5" x14ac:dyDescent="0.25">
      <c r="B20" s="5" t="s">
        <v>32</v>
      </c>
      <c r="C20" s="79">
        <v>166.52</v>
      </c>
      <c r="D20" s="4">
        <v>0</v>
      </c>
    </row>
    <row r="21" spans="2:5" x14ac:dyDescent="0.25">
      <c r="B21" s="5" t="s">
        <v>42</v>
      </c>
      <c r="C21" s="139">
        <v>1078.3699999999999</v>
      </c>
      <c r="D21" s="4">
        <v>563.42000000000007</v>
      </c>
    </row>
    <row r="22" spans="2:5" x14ac:dyDescent="0.25">
      <c r="B22" s="5" t="s">
        <v>43</v>
      </c>
      <c r="C22" s="79">
        <v>399.85</v>
      </c>
      <c r="D22" s="4">
        <v>260.64</v>
      </c>
    </row>
    <row r="23" spans="2:5" x14ac:dyDescent="0.25">
      <c r="B23" s="14" t="s">
        <v>44</v>
      </c>
      <c r="C23" s="93">
        <v>0</v>
      </c>
      <c r="D23" s="16">
        <v>0</v>
      </c>
    </row>
    <row r="24" spans="2:5" ht="15.75" thickBot="1" x14ac:dyDescent="0.3">
      <c r="B24" s="15" t="s">
        <v>45</v>
      </c>
      <c r="C24" s="94">
        <v>83073.19</v>
      </c>
      <c r="D24" s="17">
        <v>77643.820000000007</v>
      </c>
      <c r="E24" s="54"/>
    </row>
    <row r="25" spans="2:5" ht="16.5" thickTop="1" thickBot="1" x14ac:dyDescent="0.3"/>
    <row r="26" spans="2:5" ht="16.5" thickTop="1" thickBot="1" x14ac:dyDescent="0.3">
      <c r="C26" s="170" t="s">
        <v>25</v>
      </c>
      <c r="D26" s="171"/>
    </row>
    <row r="27" spans="2:5" ht="23.25" thickTop="1" x14ac:dyDescent="0.25">
      <c r="B27" s="1" t="s">
        <v>47</v>
      </c>
      <c r="C27" s="92" t="s">
        <v>173</v>
      </c>
      <c r="D27" s="11" t="s">
        <v>168</v>
      </c>
    </row>
    <row r="28" spans="2:5" x14ac:dyDescent="0.25">
      <c r="B28" s="14" t="s">
        <v>48</v>
      </c>
      <c r="C28" s="95">
        <v>41593.800000000003</v>
      </c>
      <c r="D28" s="95">
        <v>37269.320000000007</v>
      </c>
      <c r="E28" s="54"/>
    </row>
    <row r="29" spans="2:5" x14ac:dyDescent="0.25">
      <c r="B29" s="5" t="s">
        <v>49</v>
      </c>
      <c r="C29" s="96">
        <v>29000</v>
      </c>
      <c r="D29" s="21">
        <v>28200</v>
      </c>
    </row>
    <row r="30" spans="2:5" x14ac:dyDescent="0.25">
      <c r="B30" s="5" t="s">
        <v>50</v>
      </c>
      <c r="C30" s="96">
        <v>10593.87</v>
      </c>
      <c r="D30" s="21">
        <v>7318.62</v>
      </c>
      <c r="E30" s="135"/>
    </row>
    <row r="31" spans="2:5" ht="15.75" customHeight="1" x14ac:dyDescent="0.25">
      <c r="B31" s="5" t="s">
        <v>51</v>
      </c>
      <c r="C31" s="96">
        <v>0</v>
      </c>
      <c r="D31" s="21">
        <v>0</v>
      </c>
    </row>
    <row r="32" spans="2:5" ht="15" hidden="1" customHeight="1" x14ac:dyDescent="0.25">
      <c r="B32" s="5" t="s">
        <v>52</v>
      </c>
      <c r="C32" s="96">
        <v>0</v>
      </c>
      <c r="D32" s="21">
        <v>6590.32</v>
      </c>
      <c r="E32" s="135" t="e">
        <f>1029.35+'Bilans LLF'!#REF!+1093+5526.68</f>
        <v>#REF!</v>
      </c>
    </row>
    <row r="33" spans="2:5" ht="15" hidden="1" customHeight="1" x14ac:dyDescent="0.25">
      <c r="B33" s="5" t="s">
        <v>53</v>
      </c>
      <c r="C33" s="96">
        <v>0</v>
      </c>
      <c r="D33" s="21">
        <v>1428.3</v>
      </c>
    </row>
    <row r="34" spans="2:5" x14ac:dyDescent="0.25">
      <c r="B34" s="5" t="s">
        <v>53</v>
      </c>
      <c r="C34" s="96">
        <v>0</v>
      </c>
      <c r="D34" s="21">
        <v>0</v>
      </c>
    </row>
    <row r="35" spans="2:5" x14ac:dyDescent="0.25">
      <c r="B35" s="5" t="s">
        <v>54</v>
      </c>
      <c r="C35" s="96">
        <v>1999.93</v>
      </c>
      <c r="D35" s="21">
        <v>1750.7000000000016</v>
      </c>
    </row>
    <row r="36" spans="2:5" x14ac:dyDescent="0.25">
      <c r="B36" s="5" t="s">
        <v>55</v>
      </c>
      <c r="C36" s="96">
        <v>0</v>
      </c>
      <c r="D36" s="21">
        <v>0</v>
      </c>
    </row>
    <row r="37" spans="2:5" x14ac:dyDescent="0.25">
      <c r="B37" s="14" t="s">
        <v>56</v>
      </c>
      <c r="C37" s="95">
        <v>7384.1900000000005</v>
      </c>
      <c r="D37" s="95">
        <v>4421.130000000001</v>
      </c>
      <c r="E37" s="54"/>
    </row>
    <row r="38" spans="2:5" x14ac:dyDescent="0.25">
      <c r="B38" s="5" t="s">
        <v>57</v>
      </c>
      <c r="C38" s="96">
        <v>5875.81</v>
      </c>
      <c r="D38" s="21">
        <v>1384.84</v>
      </c>
    </row>
    <row r="39" spans="2:5" x14ac:dyDescent="0.25">
      <c r="B39" s="5" t="s">
        <v>58</v>
      </c>
      <c r="C39" s="96">
        <v>1217.3</v>
      </c>
      <c r="D39" s="21">
        <v>1261.21</v>
      </c>
    </row>
    <row r="40" spans="2:5" x14ac:dyDescent="0.25">
      <c r="B40" s="5" t="s">
        <v>59</v>
      </c>
      <c r="C40" s="96">
        <v>0</v>
      </c>
      <c r="D40" s="21">
        <v>0</v>
      </c>
    </row>
    <row r="41" spans="2:5" x14ac:dyDescent="0.25">
      <c r="B41" s="5" t="s">
        <v>60</v>
      </c>
      <c r="C41" s="96">
        <v>88.15</v>
      </c>
      <c r="D41" s="21">
        <v>151.47999999999999</v>
      </c>
    </row>
    <row r="42" spans="2:5" x14ac:dyDescent="0.25">
      <c r="B42" s="5" t="s">
        <v>61</v>
      </c>
      <c r="C42" s="96">
        <v>86.6</v>
      </c>
      <c r="D42" s="21">
        <v>405.74</v>
      </c>
    </row>
    <row r="43" spans="2:5" x14ac:dyDescent="0.25">
      <c r="B43" s="5" t="s">
        <v>62</v>
      </c>
      <c r="C43" s="96">
        <v>116.33</v>
      </c>
      <c r="D43" s="21">
        <v>167.86</v>
      </c>
    </row>
    <row r="44" spans="2:5" x14ac:dyDescent="0.25">
      <c r="B44" s="5" t="s">
        <v>63</v>
      </c>
      <c r="C44" s="96">
        <v>0</v>
      </c>
      <c r="D44" s="21">
        <v>1050</v>
      </c>
    </row>
    <row r="45" spans="2:5" x14ac:dyDescent="0.25">
      <c r="B45" s="14" t="s">
        <v>64</v>
      </c>
      <c r="C45" s="95">
        <v>34095.199999999997</v>
      </c>
      <c r="D45" s="20">
        <v>35953.37000000001</v>
      </c>
    </row>
    <row r="46" spans="2:5" x14ac:dyDescent="0.25">
      <c r="B46" s="5" t="s">
        <v>57</v>
      </c>
      <c r="C46" s="96">
        <v>11932.08</v>
      </c>
      <c r="D46" s="21">
        <v>13250.52</v>
      </c>
    </row>
    <row r="47" spans="2:5" x14ac:dyDescent="0.25">
      <c r="B47" s="5" t="s">
        <v>58</v>
      </c>
      <c r="C47" s="96">
        <v>4182.59</v>
      </c>
      <c r="D47" s="21">
        <v>3117.27</v>
      </c>
    </row>
    <row r="48" spans="2:5" x14ac:dyDescent="0.25">
      <c r="B48" s="5" t="s">
        <v>65</v>
      </c>
      <c r="C48" s="96">
        <v>12894.97</v>
      </c>
      <c r="D48" s="21">
        <v>13750.69</v>
      </c>
    </row>
    <row r="49" spans="2:5" x14ac:dyDescent="0.25">
      <c r="B49" s="18" t="s">
        <v>66</v>
      </c>
      <c r="C49" s="96">
        <v>0</v>
      </c>
      <c r="D49" s="21">
        <v>0</v>
      </c>
    </row>
    <row r="50" spans="2:5" x14ac:dyDescent="0.25">
      <c r="B50" s="5" t="s">
        <v>67</v>
      </c>
      <c r="C50" s="96">
        <v>3295.55</v>
      </c>
      <c r="D50" s="21">
        <v>3936.3</v>
      </c>
    </row>
    <row r="51" spans="2:5" x14ac:dyDescent="0.25">
      <c r="B51" s="5" t="s">
        <v>61</v>
      </c>
      <c r="C51" s="96">
        <v>316.76</v>
      </c>
      <c r="D51" s="21">
        <v>135.86000000000001</v>
      </c>
    </row>
    <row r="52" spans="2:5" x14ac:dyDescent="0.25">
      <c r="B52" s="5" t="s">
        <v>62</v>
      </c>
      <c r="C52" s="96">
        <v>536.32000000000005</v>
      </c>
      <c r="D52" s="21">
        <v>167.86</v>
      </c>
    </row>
    <row r="53" spans="2:5" x14ac:dyDescent="0.25">
      <c r="B53" s="5" t="s">
        <v>63</v>
      </c>
      <c r="C53" s="96">
        <v>936.93</v>
      </c>
      <c r="D53" s="21">
        <v>1594.87</v>
      </c>
    </row>
    <row r="54" spans="2:5" ht="23.25" x14ac:dyDescent="0.25">
      <c r="B54" s="19" t="s">
        <v>68</v>
      </c>
      <c r="C54" s="96">
        <v>0</v>
      </c>
      <c r="D54" s="21">
        <v>0</v>
      </c>
    </row>
    <row r="55" spans="2:5" x14ac:dyDescent="0.25">
      <c r="B55" s="13" t="s">
        <v>69</v>
      </c>
      <c r="C55" s="95">
        <v>83073.19</v>
      </c>
      <c r="D55" s="20">
        <v>77643.820000000022</v>
      </c>
      <c r="E55" s="54"/>
    </row>
    <row r="56" spans="2:5" ht="15.75" thickBot="1" x14ac:dyDescent="0.3">
      <c r="B56" s="32" t="s">
        <v>157</v>
      </c>
      <c r="C56" s="97">
        <v>1472.9289007092198</v>
      </c>
      <c r="D56" s="22">
        <v>1376.6634751773051</v>
      </c>
      <c r="E56" s="71"/>
    </row>
    <row r="57" spans="2:5" ht="15.75" thickTop="1" x14ac:dyDescent="0.25">
      <c r="C57" s="70"/>
      <c r="D57" s="70"/>
    </row>
    <row r="58" spans="2:5" x14ac:dyDescent="0.25">
      <c r="C58" s="70"/>
      <c r="D58" s="70"/>
    </row>
    <row r="59" spans="2:5" x14ac:dyDescent="0.25">
      <c r="C59" s="70"/>
      <c r="D59" s="70"/>
    </row>
  </sheetData>
  <mergeCells count="2">
    <mergeCell ref="C2:D2"/>
    <mergeCell ref="C26:D26"/>
  </mergeCells>
  <pageMargins left="0.70866141732283472" right="0.70866141732283472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opLeftCell="A13" workbookViewId="0">
      <selection activeCell="J27" sqref="J27"/>
    </sheetView>
  </sheetViews>
  <sheetFormatPr defaultRowHeight="15" x14ac:dyDescent="0.25"/>
  <cols>
    <col min="2" max="2" width="32.42578125" customWidth="1"/>
    <col min="3" max="3" width="11" style="58" customWidth="1"/>
    <col min="4" max="4" width="17.28515625" style="58" customWidth="1"/>
    <col min="5" max="5" width="11" style="58" customWidth="1"/>
    <col min="6" max="7" width="12" style="58" customWidth="1"/>
    <col min="8" max="8" width="11" style="58" customWidth="1"/>
    <col min="9" max="9" width="15.28515625" style="58" customWidth="1"/>
    <col min="12" max="12" width="16.140625" customWidth="1"/>
  </cols>
  <sheetData>
    <row r="1" spans="2:11" ht="15.75" thickBot="1" x14ac:dyDescent="0.3"/>
    <row r="2" spans="2:11" ht="16.5" thickTop="1" thickBot="1" x14ac:dyDescent="0.3">
      <c r="B2" s="152"/>
      <c r="C2" s="170" t="s">
        <v>25</v>
      </c>
      <c r="D2" s="175"/>
      <c r="E2" s="175"/>
      <c r="F2" s="175"/>
      <c r="G2" s="175"/>
      <c r="H2" s="175"/>
      <c r="I2" s="171"/>
    </row>
    <row r="3" spans="2:11" ht="45.75" thickTop="1" x14ac:dyDescent="0.25">
      <c r="B3" s="130"/>
      <c r="C3" s="136" t="s">
        <v>49</v>
      </c>
      <c r="D3" s="136" t="s">
        <v>79</v>
      </c>
      <c r="E3" s="136" t="s">
        <v>50</v>
      </c>
      <c r="F3" s="136" t="s">
        <v>51</v>
      </c>
      <c r="G3" s="136" t="s">
        <v>53</v>
      </c>
      <c r="H3" s="136" t="s">
        <v>54</v>
      </c>
      <c r="I3" s="137" t="s">
        <v>80</v>
      </c>
      <c r="K3" s="54"/>
    </row>
    <row r="4" spans="2:11" x14ac:dyDescent="0.25">
      <c r="B4" s="172" t="s">
        <v>169</v>
      </c>
      <c r="C4" s="173"/>
      <c r="D4" s="173"/>
      <c r="E4" s="173"/>
      <c r="F4" s="173"/>
      <c r="G4" s="173"/>
      <c r="H4" s="173"/>
      <c r="I4" s="174"/>
      <c r="K4" s="54"/>
    </row>
    <row r="5" spans="2:11" x14ac:dyDescent="0.25">
      <c r="B5" s="133" t="s">
        <v>162</v>
      </c>
      <c r="C5" s="140">
        <v>29000</v>
      </c>
      <c r="D5" s="140">
        <v>0</v>
      </c>
      <c r="E5" s="140">
        <v>5841.02</v>
      </c>
      <c r="F5" s="140">
        <v>0</v>
      </c>
      <c r="G5" s="140">
        <v>5452.8499999999995</v>
      </c>
      <c r="H5" s="140">
        <v>0</v>
      </c>
      <c r="I5" s="141">
        <v>40293.870000000003</v>
      </c>
      <c r="K5" s="54"/>
    </row>
    <row r="6" spans="2:11" x14ac:dyDescent="0.25">
      <c r="B6" s="131" t="s">
        <v>81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0</v>
      </c>
      <c r="I6" s="143">
        <v>0</v>
      </c>
      <c r="K6" s="54"/>
    </row>
    <row r="7" spans="2:11" x14ac:dyDescent="0.25">
      <c r="B7" s="131" t="s">
        <v>82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3">
        <v>0</v>
      </c>
      <c r="K7" s="54"/>
    </row>
    <row r="8" spans="2:11" x14ac:dyDescent="0.25">
      <c r="B8" s="133" t="s">
        <v>83</v>
      </c>
      <c r="C8" s="140">
        <v>29000</v>
      </c>
      <c r="D8" s="140">
        <v>0</v>
      </c>
      <c r="E8" s="140">
        <v>5841.02</v>
      </c>
      <c r="F8" s="140">
        <v>0</v>
      </c>
      <c r="G8" s="140">
        <v>5452.8499999999995</v>
      </c>
      <c r="H8" s="140">
        <v>0</v>
      </c>
      <c r="I8" s="141">
        <v>40293.870000000003</v>
      </c>
      <c r="K8" s="54"/>
    </row>
    <row r="9" spans="2:11" x14ac:dyDescent="0.25">
      <c r="B9" s="131" t="s">
        <v>152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3">
        <v>0</v>
      </c>
      <c r="K9" s="54"/>
    </row>
    <row r="10" spans="2:11" x14ac:dyDescent="0.25">
      <c r="B10" s="131" t="s">
        <v>153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3">
        <v>0</v>
      </c>
      <c r="K10" s="54"/>
    </row>
    <row r="11" spans="2:11" x14ac:dyDescent="0.25">
      <c r="B11" s="131" t="s">
        <v>154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3">
        <v>0</v>
      </c>
      <c r="K11" s="54"/>
    </row>
    <row r="12" spans="2:11" x14ac:dyDescent="0.25">
      <c r="B12" s="132" t="s">
        <v>84</v>
      </c>
      <c r="C12" s="142">
        <v>0</v>
      </c>
      <c r="D12" s="142">
        <v>0</v>
      </c>
      <c r="E12" s="142">
        <v>5452.85</v>
      </c>
      <c r="F12" s="142">
        <v>0</v>
      </c>
      <c r="G12" s="142">
        <v>-5452.85</v>
      </c>
      <c r="H12" s="142">
        <v>1999.93</v>
      </c>
      <c r="I12" s="143">
        <v>1999.93</v>
      </c>
      <c r="K12" s="54"/>
    </row>
    <row r="13" spans="2:11" x14ac:dyDescent="0.25">
      <c r="B13" s="131" t="s">
        <v>85</v>
      </c>
      <c r="C13" s="142">
        <v>0</v>
      </c>
      <c r="D13" s="142">
        <v>0</v>
      </c>
      <c r="E13" s="142">
        <v>-700</v>
      </c>
      <c r="F13" s="142">
        <v>0</v>
      </c>
      <c r="G13" s="142">
        <v>0</v>
      </c>
      <c r="H13" s="142">
        <v>0</v>
      </c>
      <c r="I13" s="143">
        <v>-700</v>
      </c>
    </row>
    <row r="14" spans="2:11" x14ac:dyDescent="0.25">
      <c r="B14" s="131" t="s">
        <v>86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3">
        <v>0</v>
      </c>
    </row>
    <row r="15" spans="2:11" x14ac:dyDescent="0.25">
      <c r="B15" s="133" t="s">
        <v>170</v>
      </c>
      <c r="C15" s="140">
        <v>29000</v>
      </c>
      <c r="D15" s="140">
        <v>0</v>
      </c>
      <c r="E15" s="140">
        <v>10593.87</v>
      </c>
      <c r="F15" s="140">
        <v>0</v>
      </c>
      <c r="G15" s="140">
        <v>-9.0949470177292824E-13</v>
      </c>
      <c r="H15" s="140">
        <v>1999.93</v>
      </c>
      <c r="I15" s="141">
        <v>41593.800000000003</v>
      </c>
      <c r="J15" s="160"/>
    </row>
    <row r="16" spans="2:11" ht="15" customHeight="1" x14ac:dyDescent="0.25">
      <c r="B16" s="172" t="s">
        <v>171</v>
      </c>
      <c r="C16" s="173"/>
      <c r="D16" s="173"/>
      <c r="E16" s="173"/>
      <c r="F16" s="173"/>
      <c r="G16" s="173"/>
      <c r="H16" s="173"/>
      <c r="I16" s="174"/>
    </row>
    <row r="17" spans="2:12" x14ac:dyDescent="0.25">
      <c r="B17" s="133" t="s">
        <v>151</v>
      </c>
      <c r="C17" s="140">
        <v>28200</v>
      </c>
      <c r="D17" s="140">
        <v>0</v>
      </c>
      <c r="E17" s="140">
        <v>6590.32</v>
      </c>
      <c r="F17" s="140">
        <v>1428.3</v>
      </c>
      <c r="G17" s="140">
        <v>0</v>
      </c>
      <c r="H17" s="140">
        <v>0</v>
      </c>
      <c r="I17" s="141">
        <v>36218.620000000003</v>
      </c>
      <c r="K17" s="188"/>
      <c r="L17" s="54"/>
    </row>
    <row r="18" spans="2:12" x14ac:dyDescent="0.25">
      <c r="B18" s="131" t="s">
        <v>81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3">
        <v>0</v>
      </c>
    </row>
    <row r="19" spans="2:12" x14ac:dyDescent="0.25">
      <c r="B19" s="131" t="s">
        <v>82</v>
      </c>
      <c r="C19" s="142">
        <v>0</v>
      </c>
      <c r="D19" s="142">
        <v>0</v>
      </c>
      <c r="E19" s="142">
        <v>0</v>
      </c>
      <c r="F19" s="142"/>
      <c r="G19" s="142">
        <v>0</v>
      </c>
      <c r="H19" s="142">
        <v>0</v>
      </c>
      <c r="I19" s="143">
        <v>0</v>
      </c>
    </row>
    <row r="20" spans="2:12" x14ac:dyDescent="0.25">
      <c r="B20" s="133" t="s">
        <v>83</v>
      </c>
      <c r="C20" s="140">
        <v>28200</v>
      </c>
      <c r="D20" s="140">
        <v>0</v>
      </c>
      <c r="E20" s="140">
        <v>6590.32</v>
      </c>
      <c r="F20" s="140">
        <v>1428.3</v>
      </c>
      <c r="G20" s="140">
        <v>0</v>
      </c>
      <c r="H20" s="140">
        <v>0</v>
      </c>
      <c r="I20" s="141">
        <v>36218.620000000003</v>
      </c>
    </row>
    <row r="21" spans="2:12" x14ac:dyDescent="0.25">
      <c r="B21" s="131" t="s">
        <v>152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3">
        <v>0</v>
      </c>
    </row>
    <row r="22" spans="2:12" x14ac:dyDescent="0.25">
      <c r="B22" s="131" t="s">
        <v>153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3">
        <v>0</v>
      </c>
    </row>
    <row r="23" spans="2:12" x14ac:dyDescent="0.25">
      <c r="B23" s="131" t="s">
        <v>154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3">
        <v>0</v>
      </c>
    </row>
    <row r="24" spans="2:12" x14ac:dyDescent="0.25">
      <c r="B24" s="132" t="s">
        <v>84</v>
      </c>
      <c r="C24" s="142">
        <v>0</v>
      </c>
      <c r="D24" s="142">
        <v>0</v>
      </c>
      <c r="E24" s="142">
        <v>1428.3</v>
      </c>
      <c r="F24" s="142">
        <v>-1428.3</v>
      </c>
      <c r="G24" s="142">
        <v>0</v>
      </c>
      <c r="H24" s="142">
        <v>1750.7</v>
      </c>
      <c r="I24" s="143">
        <v>1750.7</v>
      </c>
    </row>
    <row r="25" spans="2:12" x14ac:dyDescent="0.25">
      <c r="B25" s="131" t="s">
        <v>85</v>
      </c>
      <c r="C25" s="142">
        <v>0</v>
      </c>
      <c r="D25" s="142">
        <v>0</v>
      </c>
      <c r="E25" s="142">
        <v>-700</v>
      </c>
      <c r="F25" s="142">
        <v>0</v>
      </c>
      <c r="G25" s="142">
        <v>0</v>
      </c>
      <c r="H25" s="142">
        <v>0</v>
      </c>
      <c r="I25" s="143">
        <v>-700</v>
      </c>
    </row>
    <row r="26" spans="2:12" x14ac:dyDescent="0.25">
      <c r="B26" s="131" t="s">
        <v>86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3">
        <v>0</v>
      </c>
    </row>
    <row r="27" spans="2:12" ht="15.75" thickBot="1" x14ac:dyDescent="0.3">
      <c r="B27" s="25" t="s">
        <v>172</v>
      </c>
      <c r="C27" s="144">
        <v>28200</v>
      </c>
      <c r="D27" s="144">
        <v>0</v>
      </c>
      <c r="E27" s="144">
        <v>7318.62</v>
      </c>
      <c r="F27" s="144">
        <v>0</v>
      </c>
      <c r="G27" s="144">
        <v>0</v>
      </c>
      <c r="H27" s="144">
        <v>1750.7</v>
      </c>
      <c r="I27" s="145">
        <v>37269.32</v>
      </c>
      <c r="J27" s="54"/>
    </row>
    <row r="28" spans="2:12" ht="15.75" thickTop="1" x14ac:dyDescent="0.25"/>
  </sheetData>
  <mergeCells count="3">
    <mergeCell ref="B4:I4"/>
    <mergeCell ref="B16:I16"/>
    <mergeCell ref="C2:I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1"/>
  <sheetViews>
    <sheetView topLeftCell="A37" workbookViewId="0">
      <selection activeCell="M49" sqref="G48:M49"/>
    </sheetView>
  </sheetViews>
  <sheetFormatPr defaultRowHeight="15" x14ac:dyDescent="0.25"/>
  <cols>
    <col min="1" max="1" width="5.42578125" customWidth="1"/>
    <col min="2" max="2" width="48.5703125" customWidth="1"/>
    <col min="3" max="3" width="15" style="69" customWidth="1"/>
    <col min="4" max="4" width="15.28515625" style="69" bestFit="1" customWidth="1"/>
    <col min="5" max="5" width="13.7109375" style="69" customWidth="1"/>
    <col min="6" max="6" width="14.140625" style="58" customWidth="1"/>
    <col min="7" max="7" width="13.7109375" customWidth="1"/>
    <col min="8" max="8" width="9.85546875" hidden="1" customWidth="1"/>
    <col min="9" max="9" width="0" hidden="1" customWidth="1"/>
    <col min="10" max="10" width="9.85546875" hidden="1" customWidth="1"/>
    <col min="11" max="12" width="0" hidden="1" customWidth="1"/>
  </cols>
  <sheetData>
    <row r="2" spans="2:11" ht="15.75" thickBot="1" x14ac:dyDescent="0.3">
      <c r="B2" s="59"/>
      <c r="C2" s="176" t="s">
        <v>25</v>
      </c>
      <c r="D2" s="176"/>
      <c r="E2" s="176"/>
      <c r="F2" s="177"/>
    </row>
    <row r="3" spans="2:11" ht="35.25" thickTop="1" thickBot="1" x14ac:dyDescent="0.3">
      <c r="B3" s="60"/>
      <c r="C3" s="161" t="s">
        <v>166</v>
      </c>
      <c r="D3" s="161" t="s">
        <v>167</v>
      </c>
      <c r="E3" s="161" t="s">
        <v>164</v>
      </c>
      <c r="F3" s="161" t="s">
        <v>165</v>
      </c>
      <c r="H3" s="126" t="s">
        <v>148</v>
      </c>
      <c r="I3" s="127" t="s">
        <v>149</v>
      </c>
      <c r="J3" s="126" t="s">
        <v>150</v>
      </c>
      <c r="K3" s="127" t="s">
        <v>147</v>
      </c>
    </row>
    <row r="4" spans="2:11" ht="15.75" thickTop="1" x14ac:dyDescent="0.25">
      <c r="B4" s="61" t="s">
        <v>114</v>
      </c>
      <c r="C4" s="110"/>
      <c r="D4" s="110"/>
      <c r="E4" s="128"/>
      <c r="F4" s="68"/>
      <c r="H4" s="124"/>
      <c r="I4" s="125"/>
      <c r="J4" s="124"/>
      <c r="K4" s="125"/>
    </row>
    <row r="5" spans="2:11" x14ac:dyDescent="0.25">
      <c r="B5" s="62" t="s">
        <v>163</v>
      </c>
      <c r="C5" s="189">
        <v>1187.1600000000001</v>
      </c>
      <c r="D5" s="189">
        <v>684.24000000000137</v>
      </c>
      <c r="E5" s="190">
        <v>1999.9300000000035</v>
      </c>
      <c r="F5" s="191">
        <v>1750.7000000000016</v>
      </c>
      <c r="H5" s="111">
        <v>1354.15</v>
      </c>
      <c r="I5" s="123">
        <f>E5-H5</f>
        <v>645.78000000000338</v>
      </c>
      <c r="J5" s="111">
        <v>2903.43</v>
      </c>
      <c r="K5" s="123">
        <f>F5-J5</f>
        <v>-1152.7299999999982</v>
      </c>
    </row>
    <row r="6" spans="2:11" x14ac:dyDescent="0.25">
      <c r="B6" s="62" t="s">
        <v>121</v>
      </c>
      <c r="C6" s="189">
        <v>1070.912</v>
      </c>
      <c r="D6" s="189">
        <v>4205.9600000000037</v>
      </c>
      <c r="E6" s="189">
        <v>186.58999999999753</v>
      </c>
      <c r="F6" s="189">
        <v>-4011.9999999999955</v>
      </c>
      <c r="G6" s="63"/>
      <c r="H6" s="112">
        <f t="shared" ref="H6:J6" si="0">SUM(H7:H16)</f>
        <v>2728.38</v>
      </c>
      <c r="I6" s="123">
        <f t="shared" ref="I6:I39" si="1">E6-H6</f>
        <v>-2541.7900000000027</v>
      </c>
      <c r="J6" s="112">
        <f t="shared" si="0"/>
        <v>-2580.8700000000003</v>
      </c>
      <c r="K6" s="123">
        <f t="shared" ref="K6:K39" si="2">F6-J6</f>
        <v>-1431.1299999999951</v>
      </c>
    </row>
    <row r="7" spans="2:11" ht="22.5" x14ac:dyDescent="0.25">
      <c r="B7" s="64" t="s">
        <v>122</v>
      </c>
      <c r="C7" s="192">
        <v>943.0100000000001</v>
      </c>
      <c r="D7" s="192">
        <v>799.45</v>
      </c>
      <c r="E7" s="193">
        <v>1852.15</v>
      </c>
      <c r="F7" s="194">
        <v>1586.39</v>
      </c>
      <c r="G7" s="65"/>
      <c r="H7" s="113">
        <v>2314.8000000000002</v>
      </c>
      <c r="I7" s="123">
        <f t="shared" si="1"/>
        <v>-462.65000000000009</v>
      </c>
      <c r="J7" s="113">
        <v>2423.06</v>
      </c>
      <c r="K7" s="123">
        <f t="shared" si="2"/>
        <v>-836.66999999999985</v>
      </c>
    </row>
    <row r="8" spans="2:11" x14ac:dyDescent="0.25">
      <c r="B8" s="64" t="s">
        <v>123</v>
      </c>
      <c r="C8" s="192">
        <v>155.66</v>
      </c>
      <c r="D8" s="192">
        <v>-43.18</v>
      </c>
      <c r="E8" s="193">
        <v>-10.039999999999999</v>
      </c>
      <c r="F8" s="195">
        <v>47.82</v>
      </c>
      <c r="H8" s="114">
        <v>103.25</v>
      </c>
      <c r="I8" s="123">
        <f t="shared" si="1"/>
        <v>-113.28999999999999</v>
      </c>
      <c r="J8" s="114">
        <v>-406.4</v>
      </c>
      <c r="K8" s="123">
        <f t="shared" si="2"/>
        <v>454.21999999999997</v>
      </c>
    </row>
    <row r="9" spans="2:11" x14ac:dyDescent="0.25">
      <c r="B9" s="64" t="s">
        <v>124</v>
      </c>
      <c r="C9" s="192">
        <v>228.67000000000002</v>
      </c>
      <c r="D9" s="192">
        <v>198.89</v>
      </c>
      <c r="E9" s="193">
        <v>359.06</v>
      </c>
      <c r="F9" s="195">
        <v>379.2</v>
      </c>
      <c r="H9" s="114">
        <v>0</v>
      </c>
      <c r="I9" s="123">
        <f t="shared" si="1"/>
        <v>359.06</v>
      </c>
      <c r="J9" s="114">
        <v>0</v>
      </c>
      <c r="K9" s="123">
        <f t="shared" si="2"/>
        <v>379.2</v>
      </c>
    </row>
    <row r="10" spans="2:11" x14ac:dyDescent="0.25">
      <c r="B10" s="64" t="s">
        <v>125</v>
      </c>
      <c r="C10" s="192">
        <v>-0.99999999999999989</v>
      </c>
      <c r="D10" s="192">
        <v>-2.12</v>
      </c>
      <c r="E10" s="193">
        <v>-1.63</v>
      </c>
      <c r="F10" s="195">
        <v>-2.12</v>
      </c>
      <c r="H10" s="114">
        <v>0</v>
      </c>
      <c r="I10" s="123">
        <f t="shared" si="1"/>
        <v>-1.63</v>
      </c>
      <c r="J10" s="114">
        <v>0</v>
      </c>
      <c r="K10" s="123">
        <f t="shared" si="2"/>
        <v>-2.12</v>
      </c>
    </row>
    <row r="11" spans="2:11" x14ac:dyDescent="0.25">
      <c r="B11" s="64" t="s">
        <v>126</v>
      </c>
      <c r="C11" s="192">
        <v>620.51999999999987</v>
      </c>
      <c r="D11" s="192">
        <v>-387.5</v>
      </c>
      <c r="E11" s="193">
        <v>-270.40000000000009</v>
      </c>
      <c r="F11" s="195">
        <v>-572.49</v>
      </c>
      <c r="H11" s="114">
        <v>473.28</v>
      </c>
      <c r="I11" s="123">
        <f t="shared" si="1"/>
        <v>-743.68000000000006</v>
      </c>
      <c r="J11" s="114">
        <v>354.06</v>
      </c>
      <c r="K11" s="123">
        <f t="shared" si="2"/>
        <v>-926.55</v>
      </c>
    </row>
    <row r="12" spans="2:11" x14ac:dyDescent="0.25">
      <c r="B12" s="64" t="s">
        <v>127</v>
      </c>
      <c r="C12" s="192">
        <v>277.099999999999</v>
      </c>
      <c r="D12" s="192">
        <v>665.40000000000168</v>
      </c>
      <c r="E12" s="193">
        <v>3292.619999999999</v>
      </c>
      <c r="F12" s="195">
        <v>2553.7400000000016</v>
      </c>
      <c r="H12" s="114">
        <v>-3657.07</v>
      </c>
      <c r="I12" s="123">
        <f t="shared" si="1"/>
        <v>6949.6899999999987</v>
      </c>
      <c r="J12" s="114">
        <v>-4246.87</v>
      </c>
      <c r="K12" s="123">
        <f t="shared" si="2"/>
        <v>6800.6100000000015</v>
      </c>
    </row>
    <row r="13" spans="2:11" x14ac:dyDescent="0.25">
      <c r="B13" s="64" t="s">
        <v>128</v>
      </c>
      <c r="C13" s="192">
        <v>6706.36</v>
      </c>
      <c r="D13" s="192">
        <v>7663.4000000000024</v>
      </c>
      <c r="E13" s="196">
        <v>3552.3199999999997</v>
      </c>
      <c r="F13" s="195">
        <v>740.71000000000276</v>
      </c>
      <c r="H13" s="114">
        <v>-834.48</v>
      </c>
      <c r="I13" s="123">
        <f t="shared" si="1"/>
        <v>4386.7999999999993</v>
      </c>
      <c r="J13" s="114">
        <v>542.99</v>
      </c>
      <c r="K13" s="123">
        <f t="shared" si="2"/>
        <v>197.72000000000276</v>
      </c>
    </row>
    <row r="14" spans="2:11" ht="22.5" x14ac:dyDescent="0.25">
      <c r="B14" s="64" t="s">
        <v>129</v>
      </c>
      <c r="C14" s="192">
        <v>-7882.97</v>
      </c>
      <c r="D14" s="192">
        <v>-2959.05</v>
      </c>
      <c r="E14" s="196">
        <v>-8588.11</v>
      </c>
      <c r="F14" s="195">
        <v>-8394</v>
      </c>
      <c r="H14" s="114">
        <v>5086.1400000000003</v>
      </c>
      <c r="I14" s="123">
        <f t="shared" si="1"/>
        <v>-13674.25</v>
      </c>
      <c r="J14" s="114">
        <v>-666.89</v>
      </c>
      <c r="K14" s="123">
        <f t="shared" si="2"/>
        <v>-7727.11</v>
      </c>
    </row>
    <row r="15" spans="2:11" x14ac:dyDescent="0.25">
      <c r="B15" s="64" t="s">
        <v>130</v>
      </c>
      <c r="C15" s="192">
        <v>58.589999999999996</v>
      </c>
      <c r="D15" s="192">
        <v>-1729.33</v>
      </c>
      <c r="E15" s="193">
        <v>0.62</v>
      </c>
      <c r="F15" s="195">
        <v>-351.25</v>
      </c>
      <c r="H15" s="114">
        <v>-757.54</v>
      </c>
      <c r="I15" s="123">
        <f t="shared" si="1"/>
        <v>758.16</v>
      </c>
      <c r="J15" s="114">
        <v>-580.82000000000005</v>
      </c>
      <c r="K15" s="123">
        <f t="shared" si="2"/>
        <v>229.57000000000005</v>
      </c>
    </row>
    <row r="16" spans="2:11" x14ac:dyDescent="0.25">
      <c r="B16" s="64" t="s">
        <v>131</v>
      </c>
      <c r="C16" s="192">
        <v>-35.027999999999999</v>
      </c>
      <c r="D16" s="192">
        <v>0</v>
      </c>
      <c r="E16" s="193">
        <v>0</v>
      </c>
      <c r="F16" s="195">
        <v>0</v>
      </c>
      <c r="H16" s="114">
        <v>0</v>
      </c>
      <c r="I16" s="123">
        <f t="shared" si="1"/>
        <v>0</v>
      </c>
      <c r="J16" s="114">
        <v>0</v>
      </c>
      <c r="K16" s="123">
        <f t="shared" si="2"/>
        <v>0</v>
      </c>
    </row>
    <row r="17" spans="2:11" ht="22.5" x14ac:dyDescent="0.25">
      <c r="B17" s="66" t="s">
        <v>132</v>
      </c>
      <c r="C17" s="197">
        <v>2258.0719999999988</v>
      </c>
      <c r="D17" s="197">
        <v>4890.2000000000053</v>
      </c>
      <c r="E17" s="197">
        <v>2186.5200000000009</v>
      </c>
      <c r="F17" s="197">
        <v>-2261.2999999999938</v>
      </c>
      <c r="G17" s="86"/>
      <c r="H17" s="115">
        <f>H5+H6</f>
        <v>4082.53</v>
      </c>
      <c r="I17" s="123">
        <f t="shared" si="1"/>
        <v>-1896.0099999999993</v>
      </c>
      <c r="J17" s="115">
        <f>J5+J6</f>
        <v>322.55999999999949</v>
      </c>
      <c r="K17" s="123">
        <f t="shared" si="2"/>
        <v>-2583.8599999999933</v>
      </c>
    </row>
    <row r="18" spans="2:11" x14ac:dyDescent="0.25">
      <c r="B18" s="61" t="s">
        <v>115</v>
      </c>
      <c r="C18" s="197"/>
      <c r="D18" s="197"/>
      <c r="E18" s="198"/>
      <c r="F18" s="199"/>
      <c r="H18" s="116"/>
      <c r="I18" s="123">
        <f t="shared" si="1"/>
        <v>0</v>
      </c>
      <c r="J18" s="116"/>
      <c r="K18" s="123">
        <f t="shared" si="2"/>
        <v>0</v>
      </c>
    </row>
    <row r="19" spans="2:11" x14ac:dyDescent="0.25">
      <c r="B19" s="62" t="s">
        <v>116</v>
      </c>
      <c r="C19" s="200">
        <v>1</v>
      </c>
      <c r="D19" s="200">
        <v>-0.62999999999999989</v>
      </c>
      <c r="E19" s="200">
        <v>1.63</v>
      </c>
      <c r="F19" s="200">
        <v>2.12</v>
      </c>
      <c r="H19" s="112">
        <f>H20+H21+H22+H23</f>
        <v>26.47</v>
      </c>
      <c r="I19" s="123">
        <f t="shared" si="1"/>
        <v>-24.84</v>
      </c>
      <c r="J19" s="112">
        <f>J20+J21+J22+J23</f>
        <v>14.77</v>
      </c>
      <c r="K19" s="123">
        <f t="shared" si="2"/>
        <v>-12.649999999999999</v>
      </c>
    </row>
    <row r="20" spans="2:11" ht="22.5" x14ac:dyDescent="0.25">
      <c r="B20" s="64" t="s">
        <v>133</v>
      </c>
      <c r="C20" s="201">
        <v>0.99999999999999989</v>
      </c>
      <c r="D20" s="201">
        <v>-0.62999999999999989</v>
      </c>
      <c r="E20" s="202">
        <v>1.63</v>
      </c>
      <c r="F20" s="203">
        <v>2.12</v>
      </c>
      <c r="H20" s="117">
        <v>26.47</v>
      </c>
      <c r="I20" s="123">
        <f t="shared" si="1"/>
        <v>-24.84</v>
      </c>
      <c r="J20" s="117">
        <v>14.77</v>
      </c>
      <c r="K20" s="123">
        <f t="shared" si="2"/>
        <v>-12.649999999999999</v>
      </c>
    </row>
    <row r="21" spans="2:11" ht="22.5" x14ac:dyDescent="0.25">
      <c r="B21" s="64" t="s">
        <v>134</v>
      </c>
      <c r="C21" s="201">
        <v>0</v>
      </c>
      <c r="D21" s="201">
        <v>0</v>
      </c>
      <c r="E21" s="202">
        <v>0</v>
      </c>
      <c r="F21" s="203">
        <v>0</v>
      </c>
      <c r="H21" s="117">
        <v>0</v>
      </c>
      <c r="I21" s="123">
        <f t="shared" si="1"/>
        <v>0</v>
      </c>
      <c r="J21" s="117">
        <v>0</v>
      </c>
      <c r="K21" s="123">
        <f t="shared" si="2"/>
        <v>0</v>
      </c>
    </row>
    <row r="22" spans="2:11" x14ac:dyDescent="0.25">
      <c r="B22" s="64" t="s">
        <v>135</v>
      </c>
      <c r="C22" s="201">
        <v>0</v>
      </c>
      <c r="D22" s="201">
        <v>0</v>
      </c>
      <c r="E22" s="202">
        <v>0</v>
      </c>
      <c r="F22" s="203">
        <v>0</v>
      </c>
      <c r="H22" s="117">
        <v>0</v>
      </c>
      <c r="I22" s="123">
        <f t="shared" si="1"/>
        <v>0</v>
      </c>
      <c r="J22" s="117">
        <v>0</v>
      </c>
      <c r="K22" s="123">
        <f t="shared" si="2"/>
        <v>0</v>
      </c>
    </row>
    <row r="23" spans="2:11" x14ac:dyDescent="0.25">
      <c r="B23" s="64" t="s">
        <v>136</v>
      </c>
      <c r="C23" s="201">
        <v>0</v>
      </c>
      <c r="D23" s="201">
        <v>0</v>
      </c>
      <c r="E23" s="202">
        <v>0</v>
      </c>
      <c r="F23" s="203">
        <v>0</v>
      </c>
      <c r="H23" s="117">
        <v>0</v>
      </c>
      <c r="I23" s="123">
        <f t="shared" si="1"/>
        <v>0</v>
      </c>
      <c r="J23" s="117">
        <v>0</v>
      </c>
      <c r="K23" s="123">
        <f t="shared" si="2"/>
        <v>0</v>
      </c>
    </row>
    <row r="24" spans="2:11" x14ac:dyDescent="0.25">
      <c r="B24" s="62" t="s">
        <v>117</v>
      </c>
      <c r="C24" s="200">
        <v>4128.28</v>
      </c>
      <c r="D24" s="200">
        <v>804.69999999999993</v>
      </c>
      <c r="E24" s="200">
        <v>7289.15</v>
      </c>
      <c r="F24" s="200">
        <v>1056.0999999999999</v>
      </c>
      <c r="H24" s="112">
        <f>H25+H26+H27+H28</f>
        <v>2231.29</v>
      </c>
      <c r="I24" s="123">
        <f t="shared" si="1"/>
        <v>5057.8599999999997</v>
      </c>
      <c r="J24" s="112">
        <f>J25+J26+J27+J28</f>
        <v>1728.59</v>
      </c>
      <c r="K24" s="123">
        <f t="shared" si="2"/>
        <v>-672.49</v>
      </c>
    </row>
    <row r="25" spans="2:11" ht="22.5" x14ac:dyDescent="0.25">
      <c r="B25" s="64" t="s">
        <v>137</v>
      </c>
      <c r="C25" s="201">
        <v>4128.28</v>
      </c>
      <c r="D25" s="201">
        <v>804.69999999999993</v>
      </c>
      <c r="E25" s="202">
        <v>7289.15</v>
      </c>
      <c r="F25" s="203">
        <v>1056.0999999999999</v>
      </c>
      <c r="H25" s="117">
        <v>2231.29</v>
      </c>
      <c r="I25" s="123">
        <f t="shared" si="1"/>
        <v>5057.8599999999997</v>
      </c>
      <c r="J25" s="117">
        <v>1728.59</v>
      </c>
      <c r="K25" s="123">
        <f t="shared" si="2"/>
        <v>-672.49</v>
      </c>
    </row>
    <row r="26" spans="2:11" ht="22.5" x14ac:dyDescent="0.25">
      <c r="B26" s="64" t="s">
        <v>138</v>
      </c>
      <c r="C26" s="201">
        <v>0</v>
      </c>
      <c r="D26" s="201">
        <v>0</v>
      </c>
      <c r="E26" s="202">
        <v>0</v>
      </c>
      <c r="F26" s="203">
        <v>0</v>
      </c>
      <c r="H26" s="117">
        <v>0</v>
      </c>
      <c r="I26" s="123">
        <f t="shared" si="1"/>
        <v>0</v>
      </c>
      <c r="J26" s="117">
        <v>0</v>
      </c>
      <c r="K26" s="123">
        <f t="shared" si="2"/>
        <v>0</v>
      </c>
    </row>
    <row r="27" spans="2:11" x14ac:dyDescent="0.25">
      <c r="B27" s="64" t="s">
        <v>139</v>
      </c>
      <c r="C27" s="201">
        <v>0</v>
      </c>
      <c r="D27" s="201">
        <v>0</v>
      </c>
      <c r="E27" s="204">
        <v>0</v>
      </c>
      <c r="F27" s="205">
        <v>0</v>
      </c>
      <c r="H27" s="118">
        <v>0</v>
      </c>
      <c r="I27" s="123">
        <f t="shared" si="1"/>
        <v>0</v>
      </c>
      <c r="J27" s="118">
        <v>0</v>
      </c>
      <c r="K27" s="123">
        <f t="shared" si="2"/>
        <v>0</v>
      </c>
    </row>
    <row r="28" spans="2:11" x14ac:dyDescent="0.25">
      <c r="B28" s="64" t="s">
        <v>140</v>
      </c>
      <c r="C28" s="201">
        <v>0</v>
      </c>
      <c r="D28" s="201">
        <v>0</v>
      </c>
      <c r="E28" s="204"/>
      <c r="F28" s="205">
        <v>0</v>
      </c>
      <c r="H28" s="118">
        <v>0</v>
      </c>
      <c r="I28" s="123">
        <f t="shared" si="1"/>
        <v>0</v>
      </c>
      <c r="J28" s="118">
        <v>0</v>
      </c>
      <c r="K28" s="123">
        <f t="shared" si="2"/>
        <v>0</v>
      </c>
    </row>
    <row r="29" spans="2:11" ht="22.5" x14ac:dyDescent="0.25">
      <c r="B29" s="66" t="s">
        <v>141</v>
      </c>
      <c r="C29" s="206">
        <v>-4127.28</v>
      </c>
      <c r="D29" s="206">
        <v>-805.32999999999993</v>
      </c>
      <c r="E29" s="206">
        <v>-7287.5199999999995</v>
      </c>
      <c r="F29" s="206">
        <v>-1053.98</v>
      </c>
      <c r="H29" s="115">
        <f>H19-H24</f>
        <v>-2204.8200000000002</v>
      </c>
      <c r="I29" s="123">
        <f t="shared" si="1"/>
        <v>-5082.6999999999989</v>
      </c>
      <c r="J29" s="115">
        <f>J19-J24</f>
        <v>-1713.82</v>
      </c>
      <c r="K29" s="123">
        <f t="shared" si="2"/>
        <v>659.83999999999992</v>
      </c>
    </row>
    <row r="30" spans="2:11" x14ac:dyDescent="0.25">
      <c r="B30" s="61" t="s">
        <v>118</v>
      </c>
      <c r="C30" s="206"/>
      <c r="D30" s="206"/>
      <c r="E30" s="207"/>
      <c r="F30" s="208"/>
      <c r="H30" s="119"/>
      <c r="I30" s="123">
        <f t="shared" si="1"/>
        <v>0</v>
      </c>
      <c r="J30" s="119"/>
      <c r="K30" s="123">
        <f t="shared" si="2"/>
        <v>0</v>
      </c>
    </row>
    <row r="31" spans="2:11" x14ac:dyDescent="0.25">
      <c r="B31" s="62" t="s">
        <v>116</v>
      </c>
      <c r="C31" s="200">
        <v>2440.0100000000002</v>
      </c>
      <c r="D31" s="200">
        <v>-5177.8900000000003</v>
      </c>
      <c r="E31" s="202">
        <v>6413.41</v>
      </c>
      <c r="F31" s="203">
        <v>1172.2</v>
      </c>
      <c r="H31" s="117">
        <v>1212.4000000000001</v>
      </c>
      <c r="I31" s="123">
        <f t="shared" si="1"/>
        <v>5201.01</v>
      </c>
      <c r="J31" s="117">
        <v>3255.17</v>
      </c>
      <c r="K31" s="123">
        <f t="shared" si="2"/>
        <v>-2082.9700000000003</v>
      </c>
    </row>
    <row r="32" spans="2:11" x14ac:dyDescent="0.25">
      <c r="B32" s="62" t="s">
        <v>117</v>
      </c>
      <c r="C32" s="200">
        <v>581.84999999999991</v>
      </c>
      <c r="D32" s="200">
        <v>155.01</v>
      </c>
      <c r="E32" s="202">
        <v>2432.0699999999997</v>
      </c>
      <c r="F32" s="203">
        <v>1225.1600000000001</v>
      </c>
      <c r="H32" s="117">
        <v>3014.15</v>
      </c>
      <c r="I32" s="123">
        <f t="shared" si="1"/>
        <v>-582.08000000000038</v>
      </c>
      <c r="J32" s="117">
        <v>2523.48</v>
      </c>
      <c r="K32" s="123">
        <f t="shared" si="2"/>
        <v>-1298.32</v>
      </c>
    </row>
    <row r="33" spans="2:12" ht="22.5" x14ac:dyDescent="0.25">
      <c r="B33" s="66" t="s">
        <v>142</v>
      </c>
      <c r="C33" s="206">
        <v>1858.1600000000003</v>
      </c>
      <c r="D33" s="206">
        <v>-5332.9000000000005</v>
      </c>
      <c r="E33" s="206">
        <v>3981.34</v>
      </c>
      <c r="F33" s="206">
        <v>-52.960000000000036</v>
      </c>
      <c r="H33" s="115">
        <f t="shared" ref="H33:J33" si="3">H31-H32</f>
        <v>-1801.75</v>
      </c>
      <c r="I33" s="123">
        <f t="shared" si="1"/>
        <v>5783.09</v>
      </c>
      <c r="J33" s="115">
        <f t="shared" si="3"/>
        <v>731.69</v>
      </c>
      <c r="K33" s="123">
        <f t="shared" si="2"/>
        <v>-784.65000000000009</v>
      </c>
    </row>
    <row r="34" spans="2:12" x14ac:dyDescent="0.25">
      <c r="B34" s="61" t="s">
        <v>119</v>
      </c>
      <c r="C34" s="206">
        <v>-11.048000000000684</v>
      </c>
      <c r="D34" s="206">
        <v>-1248.0299999999952</v>
      </c>
      <c r="E34" s="206">
        <v>-1119.6599999999985</v>
      </c>
      <c r="F34" s="206">
        <v>-3368.2399999999939</v>
      </c>
      <c r="G34" s="86"/>
      <c r="H34" s="120">
        <f>H33+H29+H17</f>
        <v>75.960000000000036</v>
      </c>
      <c r="I34" s="123">
        <f t="shared" si="1"/>
        <v>-1195.6199999999985</v>
      </c>
      <c r="J34" s="120">
        <f>J33+J29+J17</f>
        <v>-659.57000000000039</v>
      </c>
      <c r="K34" s="123">
        <f t="shared" si="2"/>
        <v>-2708.6699999999937</v>
      </c>
    </row>
    <row r="35" spans="2:12" x14ac:dyDescent="0.25">
      <c r="B35" s="61" t="s">
        <v>143</v>
      </c>
      <c r="C35" s="209">
        <v>-11.049999999999955</v>
      </c>
      <c r="D35" s="209">
        <v>-1248.0300000000002</v>
      </c>
      <c r="E35" s="209">
        <v>-1119.6599999999999</v>
      </c>
      <c r="F35" s="209">
        <v>-3368.2400000000002</v>
      </c>
      <c r="G35" s="86">
        <f>E34-E35</f>
        <v>0</v>
      </c>
      <c r="H35" s="86">
        <f t="shared" ref="H35:L35" si="4">A34-A35</f>
        <v>0</v>
      </c>
      <c r="I35" s="86" t="e">
        <f t="shared" si="4"/>
        <v>#VALUE!</v>
      </c>
      <c r="J35" s="86">
        <f t="shared" si="4"/>
        <v>1.9999999992705852E-3</v>
      </c>
      <c r="K35" s="86">
        <f t="shared" si="4"/>
        <v>5.0022208597511053E-12</v>
      </c>
      <c r="L35" s="86">
        <f t="shared" si="4"/>
        <v>0</v>
      </c>
    </row>
    <row r="36" spans="2:12" ht="22.5" x14ac:dyDescent="0.25">
      <c r="B36" s="67" t="s">
        <v>144</v>
      </c>
      <c r="C36" s="201">
        <v>0</v>
      </c>
      <c r="D36" s="201">
        <v>0</v>
      </c>
      <c r="E36" s="202">
        <v>0</v>
      </c>
      <c r="F36" s="203">
        <v>0</v>
      </c>
      <c r="H36" s="117">
        <v>0</v>
      </c>
      <c r="I36" s="123">
        <f t="shared" si="1"/>
        <v>0</v>
      </c>
      <c r="J36" s="117">
        <v>0</v>
      </c>
      <c r="K36" s="123">
        <f t="shared" si="2"/>
        <v>0</v>
      </c>
    </row>
    <row r="37" spans="2:12" x14ac:dyDescent="0.25">
      <c r="B37" s="61" t="s">
        <v>113</v>
      </c>
      <c r="C37" s="206">
        <v>410.9</v>
      </c>
      <c r="D37" s="206">
        <v>1508.67</v>
      </c>
      <c r="E37" s="210">
        <v>1519.51</v>
      </c>
      <c r="F37" s="209">
        <v>3628.88</v>
      </c>
      <c r="H37" s="121">
        <v>889.91</v>
      </c>
      <c r="I37" s="123">
        <f t="shared" si="1"/>
        <v>629.6</v>
      </c>
      <c r="J37" s="121">
        <v>1085.96</v>
      </c>
      <c r="K37" s="123">
        <f t="shared" si="2"/>
        <v>2542.92</v>
      </c>
    </row>
    <row r="38" spans="2:12" x14ac:dyDescent="0.25">
      <c r="B38" s="61" t="s">
        <v>145</v>
      </c>
      <c r="C38" s="206">
        <v>399.85</v>
      </c>
      <c r="D38" s="206">
        <v>260.64</v>
      </c>
      <c r="E38" s="210">
        <v>399.85</v>
      </c>
      <c r="F38" s="209">
        <v>260.64</v>
      </c>
      <c r="H38" s="121">
        <v>964.87</v>
      </c>
      <c r="I38" s="123">
        <f t="shared" si="1"/>
        <v>-565.02</v>
      </c>
      <c r="J38" s="121">
        <v>426.39</v>
      </c>
      <c r="K38" s="123">
        <f t="shared" si="2"/>
        <v>-165.75</v>
      </c>
    </row>
    <row r="39" spans="2:12" ht="15.75" thickBot="1" x14ac:dyDescent="0.3">
      <c r="B39" s="55" t="s">
        <v>120</v>
      </c>
      <c r="C39" s="211">
        <v>0</v>
      </c>
      <c r="D39" s="211">
        <v>0</v>
      </c>
      <c r="E39" s="212">
        <v>0</v>
      </c>
      <c r="F39" s="213">
        <v>0</v>
      </c>
      <c r="H39" s="122">
        <v>0</v>
      </c>
      <c r="I39" s="123">
        <f t="shared" si="1"/>
        <v>0</v>
      </c>
      <c r="J39" s="122">
        <v>0</v>
      </c>
      <c r="K39" s="123">
        <f t="shared" si="2"/>
        <v>0</v>
      </c>
    </row>
    <row r="40" spans="2:12" ht="15.75" thickTop="1" x14ac:dyDescent="0.25">
      <c r="E40" s="164"/>
      <c r="G40" s="86"/>
      <c r="H40" s="86">
        <f t="shared" ref="H40:L40" si="5">D34-D35</f>
        <v>5.0022208597511053E-12</v>
      </c>
      <c r="I40" s="86">
        <f t="shared" si="5"/>
        <v>0</v>
      </c>
      <c r="J40" s="86">
        <f t="shared" si="5"/>
        <v>6.3664629124104977E-12</v>
      </c>
      <c r="K40" s="86">
        <f t="shared" si="5"/>
        <v>0</v>
      </c>
      <c r="L40" s="86">
        <f t="shared" si="5"/>
        <v>75.960000000000036</v>
      </c>
    </row>
    <row r="41" spans="2:12" x14ac:dyDescent="0.25">
      <c r="H41" s="58"/>
      <c r="J41" s="58"/>
    </row>
  </sheetData>
  <mergeCells count="1">
    <mergeCell ref="C2:F2"/>
  </mergeCells>
  <pageMargins left="0.11811023622047245" right="0.11811023622047245" top="0.15748031496062992" bottom="0.15748031496062992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topLeftCell="A13" workbookViewId="0">
      <selection activeCell="S7" sqref="S7"/>
    </sheetView>
  </sheetViews>
  <sheetFormatPr defaultRowHeight="15" x14ac:dyDescent="0.25"/>
  <cols>
    <col min="1" max="1" width="3.28515625" customWidth="1"/>
    <col min="2" max="2" width="39.28515625" customWidth="1"/>
    <col min="3" max="12" width="10.140625" customWidth="1"/>
  </cols>
  <sheetData>
    <row r="1" spans="2:12" x14ac:dyDescent="0.25">
      <c r="H1" s="54"/>
      <c r="I1" s="54"/>
    </row>
    <row r="2" spans="2:12" x14ac:dyDescent="0.25">
      <c r="H2" s="54"/>
      <c r="I2" s="54"/>
    </row>
    <row r="3" spans="2:12" x14ac:dyDescent="0.25">
      <c r="B3" s="178"/>
      <c r="C3" s="28" t="s">
        <v>174</v>
      </c>
      <c r="D3" s="28" t="s">
        <v>174</v>
      </c>
      <c r="E3" s="28" t="s">
        <v>174</v>
      </c>
      <c r="F3" s="28" t="s">
        <v>174</v>
      </c>
      <c r="G3" s="180" t="s">
        <v>87</v>
      </c>
      <c r="H3" s="29" t="s">
        <v>177</v>
      </c>
      <c r="I3" s="29" t="s">
        <v>177</v>
      </c>
      <c r="J3" s="29" t="s">
        <v>177</v>
      </c>
      <c r="K3" s="29" t="s">
        <v>177</v>
      </c>
      <c r="L3" s="181" t="s">
        <v>87</v>
      </c>
    </row>
    <row r="4" spans="2:12" x14ac:dyDescent="0.25">
      <c r="B4" s="179"/>
      <c r="C4" s="30" t="s">
        <v>175</v>
      </c>
      <c r="D4" s="30" t="s">
        <v>155</v>
      </c>
      <c r="E4" s="31" t="s">
        <v>176</v>
      </c>
      <c r="F4" s="30" t="s">
        <v>156</v>
      </c>
      <c r="G4" s="180"/>
      <c r="H4" s="31" t="s">
        <v>175</v>
      </c>
      <c r="I4" s="30" t="s">
        <v>178</v>
      </c>
      <c r="J4" s="30" t="s">
        <v>176</v>
      </c>
      <c r="K4" s="30" t="s">
        <v>156</v>
      </c>
      <c r="L4" s="181"/>
    </row>
    <row r="5" spans="2:12" x14ac:dyDescent="0.25">
      <c r="B5" s="26" t="s">
        <v>0</v>
      </c>
      <c r="C5" s="98">
        <v>27242.880000000001</v>
      </c>
      <c r="D5" s="146">
        <v>25527.61</v>
      </c>
      <c r="E5" s="153">
        <v>6613.3126183424774</v>
      </c>
      <c r="F5" s="153">
        <v>5810.401128957611</v>
      </c>
      <c r="G5" s="100">
        <v>106.71927375888303</v>
      </c>
      <c r="H5" s="146">
        <v>53040.3</v>
      </c>
      <c r="I5" s="146">
        <v>53930.11</v>
      </c>
      <c r="J5" s="98">
        <v>12455.501500960849</v>
      </c>
      <c r="K5" s="98">
        <v>12566.922473454868</v>
      </c>
      <c r="L5" s="150">
        <v>98.350068264277596</v>
      </c>
    </row>
    <row r="6" spans="2:12" x14ac:dyDescent="0.25">
      <c r="B6" s="27" t="s">
        <v>88</v>
      </c>
      <c r="C6" s="101">
        <v>943.0100000000001</v>
      </c>
      <c r="D6" s="101">
        <v>799.45</v>
      </c>
      <c r="E6" s="154">
        <v>228.91926008642039</v>
      </c>
      <c r="F6" s="154">
        <v>181.96475042297976</v>
      </c>
      <c r="G6" s="103">
        <v>117.95734567515169</v>
      </c>
      <c r="H6" s="102">
        <v>1852.15</v>
      </c>
      <c r="I6" s="101">
        <v>1586.39</v>
      </c>
      <c r="J6" s="101">
        <v>431.59239725654993</v>
      </c>
      <c r="K6" s="101">
        <v>369.6643701016755</v>
      </c>
      <c r="L6" s="104">
        <v>116.75250096130208</v>
      </c>
    </row>
    <row r="7" spans="2:12" x14ac:dyDescent="0.25">
      <c r="B7" s="26" t="s">
        <v>89</v>
      </c>
      <c r="C7" s="98">
        <v>11123.57</v>
      </c>
      <c r="D7" s="146">
        <v>8176.0600000000013</v>
      </c>
      <c r="E7" s="153">
        <v>2700.2888770209256</v>
      </c>
      <c r="F7" s="153">
        <v>1860.9728154897844</v>
      </c>
      <c r="G7" s="100">
        <v>136.05049375860742</v>
      </c>
      <c r="H7" s="146">
        <v>19835.620000000003</v>
      </c>
      <c r="I7" s="146">
        <v>16641.050000000003</v>
      </c>
      <c r="J7" s="146">
        <v>4658.016539923211</v>
      </c>
      <c r="K7" s="146">
        <v>3877.7370420139359</v>
      </c>
      <c r="L7" s="150">
        <v>119.1969256747621</v>
      </c>
    </row>
    <row r="8" spans="2:12" x14ac:dyDescent="0.25">
      <c r="B8" s="27" t="s">
        <v>90</v>
      </c>
      <c r="C8" s="101">
        <v>1348.7299999999991</v>
      </c>
      <c r="D8" s="101">
        <v>878.12000000000216</v>
      </c>
      <c r="E8" s="154">
        <v>327.40933145603708</v>
      </c>
      <c r="F8" s="154">
        <v>199.87101962777831</v>
      </c>
      <c r="G8" s="103">
        <v>153.5929030200879</v>
      </c>
      <c r="H8" s="101">
        <v>1751.510000000002</v>
      </c>
      <c r="I8" s="101">
        <v>2067.0200000000032</v>
      </c>
      <c r="J8" s="101">
        <v>411.30867347937249</v>
      </c>
      <c r="K8" s="101">
        <v>481.66191559929547</v>
      </c>
      <c r="L8" s="104">
        <v>84.735996748942881</v>
      </c>
    </row>
    <row r="9" spans="2:12" x14ac:dyDescent="0.25">
      <c r="B9" s="26" t="s">
        <v>91</v>
      </c>
      <c r="C9" s="98">
        <v>1586.9599999999994</v>
      </c>
      <c r="D9" s="146">
        <v>969.10000000000127</v>
      </c>
      <c r="E9" s="153">
        <v>385.24056901490496</v>
      </c>
      <c r="F9" s="153">
        <v>220.57919774208506</v>
      </c>
      <c r="G9" s="100">
        <v>163.75606232586907</v>
      </c>
      <c r="H9" s="146">
        <v>2348.9500000000035</v>
      </c>
      <c r="I9" s="146">
        <v>2246.0200000000013</v>
      </c>
      <c r="J9" s="146">
        <v>551.60604767850157</v>
      </c>
      <c r="K9" s="146">
        <v>523.37292124620399</v>
      </c>
      <c r="L9" s="150">
        <v>104.58277308305367</v>
      </c>
    </row>
    <row r="10" spans="2:12" x14ac:dyDescent="0.25">
      <c r="B10" s="27" t="s">
        <v>92</v>
      </c>
      <c r="C10" s="101">
        <v>1187.1599999999994</v>
      </c>
      <c r="D10" s="101">
        <v>684.24000000000137</v>
      </c>
      <c r="E10" s="154">
        <v>288.18760013594198</v>
      </c>
      <c r="F10" s="154">
        <v>155.74152333406707</v>
      </c>
      <c r="G10" s="103">
        <v>173.5005261311816</v>
      </c>
      <c r="H10" s="101">
        <v>1999.9300000000035</v>
      </c>
      <c r="I10" s="101">
        <v>1750.7000000000016</v>
      </c>
      <c r="J10" s="101">
        <v>469.64536619922347</v>
      </c>
      <c r="K10" s="101">
        <v>407.95227701700327</v>
      </c>
      <c r="L10" s="104">
        <v>114.23601987776325</v>
      </c>
    </row>
    <row r="11" spans="2:12" x14ac:dyDescent="0.25">
      <c r="B11" s="26" t="s">
        <v>93</v>
      </c>
      <c r="C11" s="99">
        <v>2529.9699999999993</v>
      </c>
      <c r="D11" s="147">
        <v>1768.5500000000013</v>
      </c>
      <c r="E11" s="153">
        <v>614.15982910132527</v>
      </c>
      <c r="F11" s="153">
        <v>402.54394816506482</v>
      </c>
      <c r="G11" s="100">
        <v>143.05334878855544</v>
      </c>
      <c r="H11" s="147">
        <v>4201.100000000004</v>
      </c>
      <c r="I11" s="147">
        <v>3832.4100000000017</v>
      </c>
      <c r="J11" s="146">
        <v>986.54810315338852</v>
      </c>
      <c r="K11" s="146">
        <v>893.03729134787955</v>
      </c>
      <c r="L11" s="150">
        <v>109.6203172416313</v>
      </c>
    </row>
    <row r="12" spans="2:12" x14ac:dyDescent="0.25">
      <c r="B12" s="27" t="s">
        <v>94</v>
      </c>
      <c r="C12" s="102">
        <v>1187.1599999999994</v>
      </c>
      <c r="D12" s="102">
        <v>684.24000000000137</v>
      </c>
      <c r="E12" s="154">
        <v>288.18760013594198</v>
      </c>
      <c r="F12" s="154">
        <v>155.74152333406707</v>
      </c>
      <c r="G12" s="103">
        <v>173.5005261311816</v>
      </c>
      <c r="H12" s="102">
        <v>1999.9300000000035</v>
      </c>
      <c r="I12" s="102">
        <v>1750.7000000000016</v>
      </c>
      <c r="J12" s="101">
        <v>469.64536619922347</v>
      </c>
      <c r="K12" s="101">
        <v>407.95227701700327</v>
      </c>
      <c r="L12" s="104">
        <v>114.23601987776325</v>
      </c>
    </row>
    <row r="13" spans="2:12" x14ac:dyDescent="0.25">
      <c r="B13" s="26" t="s">
        <v>22</v>
      </c>
      <c r="C13" s="99">
        <v>1187.1599999999994</v>
      </c>
      <c r="D13" s="147">
        <v>684.24000000000137</v>
      </c>
      <c r="E13" s="153">
        <v>288.18760013594198</v>
      </c>
      <c r="F13" s="153">
        <v>155.74152333406707</v>
      </c>
      <c r="G13" s="100">
        <v>173.5005261311816</v>
      </c>
      <c r="H13" s="147">
        <v>1999.9300000000035</v>
      </c>
      <c r="I13" s="147">
        <v>1750.7000000000016</v>
      </c>
      <c r="J13" s="146">
        <v>469.64536619922347</v>
      </c>
      <c r="K13" s="146">
        <v>407.95227701700327</v>
      </c>
      <c r="L13" s="150">
        <v>114.23601987776325</v>
      </c>
    </row>
    <row r="14" spans="2:12" x14ac:dyDescent="0.25">
      <c r="B14" s="182"/>
      <c r="C14" s="33" t="s">
        <v>179</v>
      </c>
      <c r="D14" s="33" t="s">
        <v>179</v>
      </c>
      <c r="E14" s="33" t="s">
        <v>179</v>
      </c>
      <c r="F14" s="33" t="s">
        <v>179</v>
      </c>
      <c r="G14" s="180" t="s">
        <v>87</v>
      </c>
      <c r="H14" s="33" t="s">
        <v>179</v>
      </c>
      <c r="I14" s="33" t="s">
        <v>179</v>
      </c>
      <c r="J14" s="33" t="s">
        <v>179</v>
      </c>
      <c r="K14" s="33" t="s">
        <v>179</v>
      </c>
      <c r="L14" s="181" t="s">
        <v>87</v>
      </c>
    </row>
    <row r="15" spans="2:12" x14ac:dyDescent="0.25">
      <c r="B15" s="183"/>
      <c r="C15" s="134" t="s">
        <v>175</v>
      </c>
      <c r="D15" s="134" t="s">
        <v>155</v>
      </c>
      <c r="E15" s="31" t="s">
        <v>176</v>
      </c>
      <c r="F15" s="134" t="s">
        <v>156</v>
      </c>
      <c r="G15" s="180"/>
      <c r="H15" s="31" t="s">
        <v>175</v>
      </c>
      <c r="I15" s="134" t="s">
        <v>155</v>
      </c>
      <c r="J15" s="134" t="s">
        <v>176</v>
      </c>
      <c r="K15" s="134" t="s">
        <v>156</v>
      </c>
      <c r="L15" s="181"/>
    </row>
    <row r="16" spans="2:12" x14ac:dyDescent="0.25">
      <c r="B16" s="27" t="s">
        <v>95</v>
      </c>
      <c r="C16" s="148">
        <v>83073.19</v>
      </c>
      <c r="D16" s="148">
        <v>77643.820000000007</v>
      </c>
      <c r="E16" s="148">
        <v>19805.738603852758</v>
      </c>
      <c r="F16" s="148">
        <v>18660.342714316615</v>
      </c>
      <c r="G16" s="106">
        <v>106.99266213331595</v>
      </c>
      <c r="H16" s="105">
        <v>83073.19</v>
      </c>
      <c r="I16" s="148">
        <v>77643.820000000007</v>
      </c>
      <c r="J16" s="148">
        <v>19805.738603852758</v>
      </c>
      <c r="K16" s="148">
        <v>18660.342714316615</v>
      </c>
      <c r="L16" s="107">
        <v>106.99266213331595</v>
      </c>
    </row>
    <row r="17" spans="2:12" x14ac:dyDescent="0.25">
      <c r="B17" s="26" t="s">
        <v>26</v>
      </c>
      <c r="C17" s="108">
        <v>38117.01</v>
      </c>
      <c r="D17" s="149">
        <v>33407.520000000004</v>
      </c>
      <c r="E17" s="149">
        <v>9087.5953652489043</v>
      </c>
      <c r="F17" s="149">
        <v>8028.9168208800993</v>
      </c>
      <c r="G17" s="109">
        <v>114.09709550424574</v>
      </c>
      <c r="H17" s="108">
        <v>38117.01</v>
      </c>
      <c r="I17" s="149">
        <v>33407.520000000004</v>
      </c>
      <c r="J17" s="149">
        <v>9087.5953652489043</v>
      </c>
      <c r="K17" s="149">
        <v>8028.9168208800993</v>
      </c>
      <c r="L17" s="107">
        <v>114.09709550424574</v>
      </c>
    </row>
    <row r="18" spans="2:12" x14ac:dyDescent="0.25">
      <c r="B18" s="27" t="s">
        <v>35</v>
      </c>
      <c r="C18" s="105">
        <v>44956.179999999993</v>
      </c>
      <c r="D18" s="148">
        <v>44236.3</v>
      </c>
      <c r="E18" s="148">
        <v>10718.14323860385</v>
      </c>
      <c r="F18" s="148">
        <v>10631.425893436517</v>
      </c>
      <c r="G18" s="106">
        <v>101.62735129294265</v>
      </c>
      <c r="H18" s="105">
        <v>44956.179999999993</v>
      </c>
      <c r="I18" s="148">
        <v>44236.3</v>
      </c>
      <c r="J18" s="148">
        <v>10718.14323860385</v>
      </c>
      <c r="K18" s="148">
        <v>10631.425893436517</v>
      </c>
      <c r="L18" s="107">
        <v>101.62735129294265</v>
      </c>
    </row>
    <row r="19" spans="2:12" x14ac:dyDescent="0.25">
      <c r="B19" s="26" t="s">
        <v>36</v>
      </c>
      <c r="C19" s="108">
        <v>25018.82</v>
      </c>
      <c r="D19" s="149">
        <v>25109.73</v>
      </c>
      <c r="E19" s="149">
        <v>5964.8149914171281</v>
      </c>
      <c r="F19" s="149">
        <v>6034.6872070946192</v>
      </c>
      <c r="G19" s="155">
        <v>99.637949113749926</v>
      </c>
      <c r="H19" s="108">
        <v>25018.82</v>
      </c>
      <c r="I19" s="149">
        <v>25109.73</v>
      </c>
      <c r="J19" s="149">
        <v>5964.8149914171281</v>
      </c>
      <c r="K19" s="149">
        <v>6034.6872070946192</v>
      </c>
      <c r="L19" s="151">
        <v>99.637949113749926</v>
      </c>
    </row>
    <row r="20" spans="2:12" x14ac:dyDescent="0.25">
      <c r="B20" s="27" t="s">
        <v>96</v>
      </c>
      <c r="C20" s="105">
        <v>399.85</v>
      </c>
      <c r="D20" s="148">
        <v>260.64</v>
      </c>
      <c r="E20" s="148">
        <v>95.329486934960912</v>
      </c>
      <c r="F20" s="148">
        <v>62.640294167127301</v>
      </c>
      <c r="G20" s="106">
        <v>153.41083486801722</v>
      </c>
      <c r="H20" s="105">
        <v>399.85</v>
      </c>
      <c r="I20" s="148">
        <v>260.64</v>
      </c>
      <c r="J20" s="148">
        <v>95.329486934960912</v>
      </c>
      <c r="K20" s="148">
        <v>62.640294167127301</v>
      </c>
      <c r="L20" s="107">
        <v>153.41083486801722</v>
      </c>
    </row>
    <row r="21" spans="2:12" x14ac:dyDescent="0.25">
      <c r="B21" s="26" t="s">
        <v>97</v>
      </c>
      <c r="C21" s="149">
        <v>18292.62</v>
      </c>
      <c r="D21" s="149">
        <v>18302.509999999998</v>
      </c>
      <c r="E21" s="149">
        <v>4361.200648483692</v>
      </c>
      <c r="F21" s="149">
        <v>4398.6901872191111</v>
      </c>
      <c r="G21" s="109">
        <v>99.945963695689827</v>
      </c>
      <c r="H21" s="108">
        <v>18292.62</v>
      </c>
      <c r="I21" s="149">
        <v>18302.509999999998</v>
      </c>
      <c r="J21" s="149">
        <v>4361.200648483692</v>
      </c>
      <c r="K21" s="149">
        <v>4398.6901872191111</v>
      </c>
      <c r="L21" s="107">
        <v>99.945963695689827</v>
      </c>
    </row>
    <row r="22" spans="2:12" x14ac:dyDescent="0.25">
      <c r="B22" s="27" t="s">
        <v>98</v>
      </c>
      <c r="C22" s="105">
        <v>18292.62</v>
      </c>
      <c r="D22" s="148">
        <v>18302.509999999998</v>
      </c>
      <c r="E22" s="148">
        <v>4361.200648483692</v>
      </c>
      <c r="F22" s="148">
        <v>4398.6901872191111</v>
      </c>
      <c r="G22" s="106">
        <v>99.945963695689827</v>
      </c>
      <c r="H22" s="105">
        <v>18292.62</v>
      </c>
      <c r="I22" s="148">
        <v>18302.509999999998</v>
      </c>
      <c r="J22" s="148">
        <v>4361.200648483692</v>
      </c>
      <c r="K22" s="148">
        <v>4398.6901872191111</v>
      </c>
      <c r="L22" s="107">
        <v>99.945963695689827</v>
      </c>
    </row>
    <row r="23" spans="2:12" x14ac:dyDescent="0.25">
      <c r="B23" s="26" t="s">
        <v>99</v>
      </c>
      <c r="C23" s="108">
        <v>0</v>
      </c>
      <c r="D23" s="149">
        <v>0</v>
      </c>
      <c r="E23" s="149">
        <v>0</v>
      </c>
      <c r="F23" s="149">
        <v>0</v>
      </c>
      <c r="G23" s="109" t="s">
        <v>146</v>
      </c>
      <c r="H23" s="108">
        <v>0</v>
      </c>
      <c r="I23" s="149">
        <v>0</v>
      </c>
      <c r="J23" s="149">
        <v>0</v>
      </c>
      <c r="K23" s="149">
        <v>0</v>
      </c>
      <c r="L23" s="107" t="s">
        <v>146</v>
      </c>
    </row>
    <row r="24" spans="2:12" x14ac:dyDescent="0.25">
      <c r="B24" s="27" t="s">
        <v>100</v>
      </c>
      <c r="C24" s="148">
        <v>41479.39</v>
      </c>
      <c r="D24" s="148">
        <v>40374.500000000015</v>
      </c>
      <c r="E24" s="148">
        <v>9889.2308792675958</v>
      </c>
      <c r="F24" s="148">
        <v>9703.309380182176</v>
      </c>
      <c r="G24" s="106">
        <v>102.73660354926992</v>
      </c>
      <c r="H24" s="105">
        <v>41479.39</v>
      </c>
      <c r="I24" s="148">
        <v>40374.500000000015</v>
      </c>
      <c r="J24" s="148">
        <v>9889.2308792675958</v>
      </c>
      <c r="K24" s="148">
        <v>9703.309380182176</v>
      </c>
      <c r="L24" s="107">
        <v>102.73660354926992</v>
      </c>
    </row>
    <row r="25" spans="2:12" x14ac:dyDescent="0.25">
      <c r="B25" s="26" t="s">
        <v>101</v>
      </c>
      <c r="C25" s="108">
        <v>7384.1900000000005</v>
      </c>
      <c r="D25" s="149">
        <v>4421.130000000001</v>
      </c>
      <c r="E25" s="149">
        <v>1760.4877932481406</v>
      </c>
      <c r="F25" s="149">
        <v>1062.5417577927856</v>
      </c>
      <c r="G25" s="109">
        <v>167.02042238070356</v>
      </c>
      <c r="H25" s="108">
        <v>7384.1900000000005</v>
      </c>
      <c r="I25" s="149">
        <v>4421.130000000001</v>
      </c>
      <c r="J25" s="149">
        <v>1760.4877932481406</v>
      </c>
      <c r="K25" s="149">
        <v>1062.5417577927856</v>
      </c>
      <c r="L25" s="107">
        <v>167.02042238070356</v>
      </c>
    </row>
    <row r="26" spans="2:12" x14ac:dyDescent="0.25">
      <c r="B26" s="27" t="s">
        <v>64</v>
      </c>
      <c r="C26" s="105">
        <v>34095.199999999997</v>
      </c>
      <c r="D26" s="148">
        <v>35953.37000000001</v>
      </c>
      <c r="E26" s="148">
        <v>8128.7430860194536</v>
      </c>
      <c r="F26" s="148">
        <v>8640.7676223893905</v>
      </c>
      <c r="G26" s="106">
        <v>94.831722311427242</v>
      </c>
      <c r="H26" s="105">
        <v>34095.199999999997</v>
      </c>
      <c r="I26" s="148">
        <v>35953.37000000001</v>
      </c>
      <c r="J26" s="148">
        <v>8128.7430860194536</v>
      </c>
      <c r="K26" s="148">
        <v>8640.7676223893905</v>
      </c>
      <c r="L26" s="107">
        <v>94.831722311427242</v>
      </c>
    </row>
    <row r="27" spans="2:12" x14ac:dyDescent="0.25">
      <c r="B27" s="26" t="s">
        <v>102</v>
      </c>
      <c r="C27" s="108">
        <v>41593.800000000003</v>
      </c>
      <c r="D27" s="149">
        <v>37269.320000000007</v>
      </c>
      <c r="E27" s="149">
        <v>9916.5077245851626</v>
      </c>
      <c r="F27" s="149">
        <v>8957.0333341344449</v>
      </c>
      <c r="G27" s="109">
        <v>111.60332412826419</v>
      </c>
      <c r="H27" s="108">
        <v>41593.800000000003</v>
      </c>
      <c r="I27" s="149">
        <v>37269.320000000007</v>
      </c>
      <c r="J27" s="149">
        <v>9916.5077245851626</v>
      </c>
      <c r="K27" s="149">
        <v>8957.0333341344449</v>
      </c>
      <c r="L27" s="107">
        <v>111.60332412826419</v>
      </c>
    </row>
    <row r="28" spans="2:12" x14ac:dyDescent="0.25">
      <c r="B28" s="27" t="s">
        <v>103</v>
      </c>
      <c r="C28" s="105">
        <v>29000</v>
      </c>
      <c r="D28" s="148">
        <v>28200</v>
      </c>
      <c r="E28" s="148">
        <v>6913.9805454892239</v>
      </c>
      <c r="F28" s="148">
        <v>6777.3798937729825</v>
      </c>
      <c r="G28" s="106">
        <v>102.83687943262412</v>
      </c>
      <c r="H28" s="105">
        <v>29000</v>
      </c>
      <c r="I28" s="148">
        <v>28200</v>
      </c>
      <c r="J28" s="148">
        <v>6913.9805454892239</v>
      </c>
      <c r="K28" s="148">
        <v>6777.3798937729825</v>
      </c>
      <c r="L28" s="107">
        <v>102.83687943262412</v>
      </c>
    </row>
    <row r="29" spans="2:12" x14ac:dyDescent="0.25">
      <c r="C29" s="54"/>
      <c r="D29" s="54"/>
      <c r="H29" s="54"/>
      <c r="I29" s="54"/>
    </row>
    <row r="30" spans="2:12" x14ac:dyDescent="0.25">
      <c r="C30" s="54"/>
      <c r="D30" s="54"/>
      <c r="H30" s="54"/>
      <c r="I30" s="54"/>
    </row>
    <row r="31" spans="2:12" x14ac:dyDescent="0.25">
      <c r="C31" s="54"/>
      <c r="D31" s="54"/>
    </row>
  </sheetData>
  <mergeCells count="6">
    <mergeCell ref="B3:B4"/>
    <mergeCell ref="G3:G4"/>
    <mergeCell ref="L3:L4"/>
    <mergeCell ref="B14:B15"/>
    <mergeCell ref="G14:G15"/>
    <mergeCell ref="L14:L1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2"/>
  <sheetViews>
    <sheetView workbookViewId="0">
      <selection activeCell="C6" sqref="C6:F12"/>
    </sheetView>
  </sheetViews>
  <sheetFormatPr defaultRowHeight="15" x14ac:dyDescent="0.25"/>
  <cols>
    <col min="2" max="2" width="39" customWidth="1"/>
    <col min="3" max="6" width="11" customWidth="1"/>
  </cols>
  <sheetData>
    <row r="4" spans="2:6" x14ac:dyDescent="0.25">
      <c r="B4" s="184"/>
      <c r="C4" s="47" t="s">
        <v>174</v>
      </c>
      <c r="D4" s="29" t="s">
        <v>174</v>
      </c>
      <c r="E4" s="48" t="s">
        <v>182</v>
      </c>
      <c r="F4" s="49" t="s">
        <v>182</v>
      </c>
    </row>
    <row r="5" spans="2:6" x14ac:dyDescent="0.25">
      <c r="B5" s="185"/>
      <c r="C5" s="50">
        <v>2015</v>
      </c>
      <c r="D5" s="51">
        <v>2014</v>
      </c>
      <c r="E5" s="52">
        <v>2015</v>
      </c>
      <c r="F5" s="53">
        <v>2014</v>
      </c>
    </row>
    <row r="6" spans="2:6" x14ac:dyDescent="0.25">
      <c r="B6" s="34" t="s">
        <v>104</v>
      </c>
      <c r="C6" s="156">
        <v>5.825228463363636E-2</v>
      </c>
      <c r="D6" s="156">
        <v>3.7962817514056398E-2</v>
      </c>
      <c r="E6" s="156">
        <v>4.4286137144774883E-2</v>
      </c>
      <c r="F6" s="156">
        <v>4.1646864803353847E-2</v>
      </c>
    </row>
    <row r="7" spans="2:6" x14ac:dyDescent="0.25">
      <c r="B7" s="35" t="s">
        <v>105</v>
      </c>
      <c r="C7" s="157">
        <v>9.2867200530927688E-2</v>
      </c>
      <c r="D7" s="157">
        <v>6.9279889500035496E-2</v>
      </c>
      <c r="E7" s="157">
        <v>7.9205811430176742E-2</v>
      </c>
      <c r="F7" s="157">
        <v>7.1062528891559867E-2</v>
      </c>
    </row>
    <row r="8" spans="2:6" x14ac:dyDescent="0.25">
      <c r="B8" s="34" t="s">
        <v>106</v>
      </c>
      <c r="C8" s="156">
        <v>4.3576890549016818E-2</v>
      </c>
      <c r="D8" s="156">
        <v>2.6803919364170849E-2</v>
      </c>
      <c r="E8" s="156">
        <v>3.7705857621469024E-2</v>
      </c>
      <c r="F8" s="156">
        <v>3.2462385112880389E-2</v>
      </c>
    </row>
    <row r="9" spans="2:6" x14ac:dyDescent="0.25">
      <c r="B9" s="35" t="s">
        <v>107</v>
      </c>
      <c r="C9" s="157">
        <v>2.8541753819078787E-2</v>
      </c>
      <c r="D9" s="157">
        <v>1.8359336848646594E-2</v>
      </c>
      <c r="E9" s="157">
        <v>4.8082406512509154E-2</v>
      </c>
      <c r="F9" s="157">
        <v>4.6974294137912952E-2</v>
      </c>
    </row>
    <row r="10" spans="2:6" x14ac:dyDescent="0.25">
      <c r="B10" s="36" t="s">
        <v>108</v>
      </c>
      <c r="C10" s="156">
        <v>1.4290531036547403E-2</v>
      </c>
      <c r="D10" s="156">
        <v>8.8125494083109417E-3</v>
      </c>
      <c r="E10" s="156">
        <v>2.4074313265206301E-2</v>
      </c>
      <c r="F10" s="156">
        <v>2.2547834457397917E-2</v>
      </c>
    </row>
    <row r="11" spans="2:6" x14ac:dyDescent="0.25">
      <c r="B11" s="35" t="s">
        <v>109</v>
      </c>
      <c r="C11" s="157">
        <v>1.318548652009667</v>
      </c>
      <c r="D11" s="157">
        <v>1.2303797947174351</v>
      </c>
      <c r="E11" s="158">
        <v>1.318548652009667</v>
      </c>
      <c r="F11" s="158">
        <v>1.2303797947174351</v>
      </c>
    </row>
    <row r="12" spans="2:6" x14ac:dyDescent="0.25">
      <c r="B12" s="34" t="s">
        <v>110</v>
      </c>
      <c r="C12" s="156">
        <v>0.49931139035349431</v>
      </c>
      <c r="D12" s="156">
        <v>0.51999631136129076</v>
      </c>
      <c r="E12" s="159">
        <v>0.49931139035349431</v>
      </c>
      <c r="F12" s="159">
        <v>0.51999631136129076</v>
      </c>
    </row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/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2" spans="2:5" ht="15.75" thickBot="1" x14ac:dyDescent="0.3"/>
    <row r="3" spans="2:5" ht="15.75" thickTop="1" x14ac:dyDescent="0.25">
      <c r="B3" s="186"/>
      <c r="C3" s="40" t="s">
        <v>111</v>
      </c>
      <c r="D3" s="40" t="s">
        <v>112</v>
      </c>
      <c r="E3" s="45" t="s">
        <v>112</v>
      </c>
    </row>
    <row r="4" spans="2:5" x14ac:dyDescent="0.25">
      <c r="B4" s="187"/>
      <c r="C4" s="39" t="s">
        <v>180</v>
      </c>
      <c r="D4" s="39" t="s">
        <v>174</v>
      </c>
      <c r="E4" s="46" t="s">
        <v>181</v>
      </c>
    </row>
    <row r="5" spans="2:5" x14ac:dyDescent="0.25">
      <c r="B5" s="41">
        <v>2014</v>
      </c>
      <c r="C5" s="37">
        <v>4.1608999999999998</v>
      </c>
      <c r="D5" s="38">
        <v>4.3934333333333333</v>
      </c>
      <c r="E5" s="163">
        <v>4.291433333333333</v>
      </c>
    </row>
    <row r="6" spans="2:5" ht="15.75" thickBot="1" x14ac:dyDescent="0.3">
      <c r="B6" s="42">
        <v>2015</v>
      </c>
      <c r="C6" s="43">
        <v>4.1943999999999999</v>
      </c>
      <c r="D6" s="43">
        <v>4.1193999999999997</v>
      </c>
      <c r="E6" s="44">
        <v>4.2583833333333336</v>
      </c>
    </row>
    <row r="7" spans="2:5" ht="15.75" thickTop="1" x14ac:dyDescent="0.25"/>
  </sheetData>
  <mergeCells count="1"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LLF</vt:lpstr>
      <vt:lpstr>Sk. spr.z cał.doch. LLF</vt:lpstr>
      <vt:lpstr>Bilans LLF</vt:lpstr>
      <vt:lpstr>Zest.zmian w kap.wł. LLF</vt:lpstr>
      <vt:lpstr>Rach.przep.pienięż LLF</vt:lpstr>
      <vt:lpstr>Wybrane dane finansowe LLF</vt:lpstr>
      <vt:lpstr>Wskaźniki finansowe LLF</vt:lpstr>
      <vt:lpstr>Kursy walut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</cp:lastModifiedBy>
  <cp:lastPrinted>2015-08-07T05:45:46Z</cp:lastPrinted>
  <dcterms:created xsi:type="dcterms:W3CDTF">2013-11-04T11:55:12Z</dcterms:created>
  <dcterms:modified xsi:type="dcterms:W3CDTF">2015-08-14T07:49:14Z</dcterms:modified>
</cp:coreProperties>
</file>